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46B5AD16-9720-469B-94F7-01111AC0A9F5}" xr6:coauthVersionLast="47" xr6:coauthVersionMax="47" xr10:uidLastSave="{00000000-0000-0000-0000-000000000000}"/>
  <bookViews>
    <workbookView xWindow="-23148" yWindow="-108" windowWidth="23256" windowHeight="12576" tabRatio="86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P129" i="1" l="1"/>
  <c r="CP132" i="1"/>
  <c r="CP131" i="1"/>
  <c r="CP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B135" i="1"/>
  <c r="B134" i="1"/>
  <c r="B133" i="1"/>
  <c r="B132" i="1"/>
  <c r="B131" i="1"/>
  <c r="Q136" i="1" l="1"/>
  <c r="BJ136" i="1"/>
  <c r="AL136" i="1"/>
  <c r="CC136" i="1"/>
  <c r="AO136" i="1"/>
  <c r="S136" i="1"/>
  <c r="BW136" i="1"/>
  <c r="BO136" i="1"/>
  <c r="BG136" i="1"/>
  <c r="AY136" i="1"/>
  <c r="AQ136" i="1"/>
  <c r="AI136" i="1"/>
  <c r="AA136" i="1"/>
  <c r="K136" i="1"/>
  <c r="C136" i="1"/>
  <c r="CE136" i="1"/>
  <c r="B136" i="1"/>
  <c r="CF136" i="1"/>
  <c r="BH136" i="1"/>
  <c r="AZ136" i="1"/>
  <c r="AR136" i="1"/>
  <c r="AJ136" i="1"/>
  <c r="AB136" i="1"/>
  <c r="T136" i="1"/>
  <c r="L136" i="1"/>
  <c r="D136" i="1"/>
  <c r="CA136" i="1"/>
  <c r="BS136" i="1"/>
  <c r="BP136" i="1"/>
  <c r="BZ136" i="1"/>
  <c r="BR136" i="1"/>
  <c r="BB136" i="1"/>
  <c r="AT136" i="1"/>
  <c r="AD136" i="1"/>
  <c r="V136" i="1"/>
  <c r="N136" i="1"/>
  <c r="F136" i="1"/>
  <c r="BU136" i="1"/>
  <c r="BM136" i="1"/>
  <c r="BE136" i="1"/>
  <c r="AW136" i="1"/>
  <c r="AG136" i="1"/>
  <c r="Y136" i="1"/>
  <c r="I136" i="1"/>
  <c r="BX136" i="1"/>
  <c r="BK136" i="1"/>
  <c r="BC136" i="1"/>
  <c r="AU136" i="1"/>
  <c r="AM136" i="1"/>
  <c r="AE136" i="1"/>
  <c r="W136" i="1"/>
  <c r="O136" i="1"/>
  <c r="G136" i="1"/>
  <c r="CD136" i="1"/>
  <c r="BV136" i="1"/>
  <c r="BN136" i="1"/>
  <c r="BF136" i="1"/>
  <c r="AX136" i="1"/>
  <c r="AP136" i="1"/>
  <c r="AH136" i="1"/>
  <c r="Z136" i="1"/>
  <c r="R136" i="1"/>
  <c r="J136" i="1"/>
  <c r="CG136" i="1"/>
  <c r="BY136" i="1"/>
  <c r="BQ136" i="1"/>
  <c r="BI136" i="1"/>
  <c r="BA136" i="1"/>
  <c r="AS136" i="1"/>
  <c r="AK136" i="1"/>
  <c r="AC136" i="1"/>
  <c r="U136" i="1"/>
  <c r="M136" i="1"/>
  <c r="E136" i="1"/>
  <c r="CB136" i="1"/>
  <c r="BT136" i="1"/>
  <c r="BL136" i="1"/>
  <c r="BD136" i="1"/>
  <c r="AV136" i="1"/>
  <c r="AN136" i="1"/>
  <c r="AF136" i="1"/>
  <c r="X136" i="1"/>
  <c r="P136" i="1"/>
  <c r="H136" i="1"/>
  <c r="D130" i="1"/>
  <c r="D137" i="1" s="1"/>
  <c r="E130" i="1"/>
  <c r="E137" i="1" s="1"/>
  <c r="F130" i="1"/>
  <c r="F137" i="1" s="1"/>
  <c r="G130" i="1"/>
  <c r="G137" i="1" s="1"/>
  <c r="H130" i="1"/>
  <c r="H137" i="1" s="1"/>
  <c r="I130" i="1"/>
  <c r="I137" i="1" s="1"/>
  <c r="J130" i="1"/>
  <c r="J137" i="1" s="1"/>
  <c r="K130" i="1"/>
  <c r="K137" i="1" s="1"/>
  <c r="L130" i="1"/>
  <c r="L137" i="1" s="1"/>
  <c r="M130" i="1"/>
  <c r="M137" i="1" s="1"/>
  <c r="N130" i="1"/>
  <c r="N137" i="1" s="1"/>
  <c r="O130" i="1"/>
  <c r="O137" i="1" s="1"/>
  <c r="P130" i="1"/>
  <c r="P137" i="1" s="1"/>
  <c r="Q130" i="1"/>
  <c r="Q137" i="1" s="1"/>
  <c r="R130" i="1"/>
  <c r="R137" i="1" s="1"/>
  <c r="S130" i="1"/>
  <c r="S137" i="1" s="1"/>
  <c r="T130" i="1"/>
  <c r="T137" i="1" s="1"/>
  <c r="U130" i="1"/>
  <c r="U137" i="1" s="1"/>
  <c r="V130" i="1"/>
  <c r="V137" i="1" s="1"/>
  <c r="W130" i="1"/>
  <c r="W137" i="1" s="1"/>
  <c r="X130" i="1"/>
  <c r="X137" i="1" s="1"/>
  <c r="Y130" i="1"/>
  <c r="Y137" i="1" s="1"/>
  <c r="Z130" i="1"/>
  <c r="Z137" i="1" s="1"/>
  <c r="AA130" i="1"/>
  <c r="AA137" i="1" s="1"/>
  <c r="AB130" i="1"/>
  <c r="AB137" i="1" s="1"/>
  <c r="AC130" i="1"/>
  <c r="AC137" i="1" s="1"/>
  <c r="AD130" i="1"/>
  <c r="AD137" i="1" s="1"/>
  <c r="AE130" i="1"/>
  <c r="AE137" i="1" s="1"/>
  <c r="AF130" i="1"/>
  <c r="AF137" i="1" s="1"/>
  <c r="AG130" i="1"/>
  <c r="AG137" i="1" s="1"/>
  <c r="AH130" i="1"/>
  <c r="AH137" i="1" s="1"/>
  <c r="AI130" i="1"/>
  <c r="AI137" i="1" s="1"/>
  <c r="AJ130" i="1"/>
  <c r="AJ137" i="1" s="1"/>
  <c r="AK130" i="1"/>
  <c r="AK137" i="1" s="1"/>
  <c r="AL130" i="1"/>
  <c r="AL137" i="1" s="1"/>
  <c r="AM130" i="1"/>
  <c r="AM137" i="1" s="1"/>
  <c r="AN130" i="1"/>
  <c r="AN137" i="1" s="1"/>
  <c r="AO130" i="1"/>
  <c r="AO137" i="1" s="1"/>
  <c r="AP130" i="1"/>
  <c r="AP137" i="1" s="1"/>
  <c r="AQ130" i="1"/>
  <c r="AQ137" i="1" s="1"/>
  <c r="AR130" i="1"/>
  <c r="AR137" i="1" s="1"/>
  <c r="AS130" i="1"/>
  <c r="AS137" i="1" s="1"/>
  <c r="AT130" i="1"/>
  <c r="AT137" i="1" s="1"/>
  <c r="AU130" i="1"/>
  <c r="AU137" i="1" s="1"/>
  <c r="AV130" i="1"/>
  <c r="AV137" i="1" s="1"/>
  <c r="AW130" i="1"/>
  <c r="AW137" i="1" s="1"/>
  <c r="AX130" i="1"/>
  <c r="AX137" i="1" s="1"/>
  <c r="AY130" i="1"/>
  <c r="AY137" i="1" s="1"/>
  <c r="AZ130" i="1"/>
  <c r="AZ137" i="1" s="1"/>
  <c r="BA130" i="1"/>
  <c r="BA137" i="1" s="1"/>
  <c r="BB130" i="1"/>
  <c r="BB137" i="1" s="1"/>
  <c r="BC130" i="1"/>
  <c r="BC137" i="1" s="1"/>
  <c r="BD130" i="1"/>
  <c r="BD137" i="1" s="1"/>
  <c r="BE130" i="1"/>
  <c r="BE137" i="1" s="1"/>
  <c r="BF130" i="1"/>
  <c r="BF137" i="1" s="1"/>
  <c r="BG130" i="1"/>
  <c r="BG137" i="1" s="1"/>
  <c r="BH130" i="1"/>
  <c r="BH137" i="1" s="1"/>
  <c r="BI130" i="1"/>
  <c r="BI137" i="1" s="1"/>
  <c r="BJ130" i="1"/>
  <c r="BJ137" i="1" s="1"/>
  <c r="BK130" i="1"/>
  <c r="BK137" i="1" s="1"/>
  <c r="BL130" i="1"/>
  <c r="BL137" i="1" s="1"/>
  <c r="BM130" i="1"/>
  <c r="BM137" i="1" s="1"/>
  <c r="BN130" i="1"/>
  <c r="BN137" i="1" s="1"/>
  <c r="BO130" i="1"/>
  <c r="BO137" i="1" s="1"/>
  <c r="BP130" i="1"/>
  <c r="BP137" i="1" s="1"/>
  <c r="BQ130" i="1"/>
  <c r="BQ137" i="1" s="1"/>
  <c r="BR130" i="1"/>
  <c r="BR137" i="1" s="1"/>
  <c r="BS130" i="1"/>
  <c r="BS137" i="1" s="1"/>
  <c r="BT130" i="1"/>
  <c r="BT137" i="1" s="1"/>
  <c r="BU130" i="1"/>
  <c r="BU137" i="1" s="1"/>
  <c r="BV130" i="1"/>
  <c r="BV137" i="1" s="1"/>
  <c r="BW130" i="1"/>
  <c r="BW137" i="1" s="1"/>
  <c r="BX130" i="1"/>
  <c r="BX137" i="1" s="1"/>
  <c r="BY130" i="1"/>
  <c r="BY137" i="1" s="1"/>
  <c r="BZ130" i="1"/>
  <c r="BZ137" i="1" s="1"/>
  <c r="CA130" i="1"/>
  <c r="CA137" i="1" s="1"/>
  <c r="CB130" i="1"/>
  <c r="CB137" i="1" s="1"/>
  <c r="CC130" i="1"/>
  <c r="CC137" i="1" s="1"/>
  <c r="CD130" i="1"/>
  <c r="CD137" i="1" s="1"/>
  <c r="CE130" i="1"/>
  <c r="CE137" i="1" s="1"/>
  <c r="CF130" i="1"/>
  <c r="CF137" i="1" s="1"/>
  <c r="CG130" i="1"/>
  <c r="C130" i="1"/>
  <c r="C137" i="1" s="1"/>
  <c r="CK113" i="1"/>
  <c r="CK124" i="1" l="1"/>
  <c r="CK123" i="1"/>
  <c r="CK122" i="1"/>
  <c r="CK121" i="1"/>
  <c r="CK120" i="1"/>
  <c r="CK119" i="1"/>
  <c r="CK118" i="1"/>
  <c r="CK117" i="1"/>
  <c r="CK116" i="1"/>
  <c r="CK115" i="1"/>
  <c r="CK114" i="1"/>
  <c r="CK112" i="1"/>
  <c r="CK111" i="1"/>
  <c r="CK110" i="1"/>
  <c r="CK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K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K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K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K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K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K5" i="1"/>
  <c r="CK4" i="1"/>
  <c r="CK3" i="1"/>
  <c r="CK2" i="1"/>
  <c r="CK1" i="1"/>
</calcChain>
</file>

<file path=xl/sharedStrings.xml><?xml version="1.0" encoding="utf-8"?>
<sst xmlns="http://schemas.openxmlformats.org/spreadsheetml/2006/main" count="746" uniqueCount="194">
  <si>
    <t>PA</t>
  </si>
  <si>
    <t>NP</t>
  </si>
  <si>
    <t>R1</t>
  </si>
  <si>
    <t>R2</t>
  </si>
  <si>
    <t>R3</t>
  </si>
  <si>
    <t>58a</t>
  </si>
  <si>
    <t>North-east corner of Sewerby cricket pavilion</t>
  </si>
  <si>
    <t>North-east corner of Horseshoe Drive, Sewerby</t>
  </si>
  <si>
    <t>Near footpath south of Riviera Drive, Sewerby</t>
  </si>
  <si>
    <t>North of coastguard station, Bridlington</t>
  </si>
  <si>
    <t>South of Bridlington borough boundary</t>
  </si>
  <si>
    <t>South of dyke opposite Cliff Farm, Bridlington</t>
  </si>
  <si>
    <t>within 100m</t>
  </si>
  <si>
    <t>South of Gull Cottage, Wilsthorpe</t>
  </si>
  <si>
    <t>On field boundary to the north of Auburn Farm</t>
  </si>
  <si>
    <t>equivalent</t>
  </si>
  <si>
    <t>Opposite Auburn Farm</t>
  </si>
  <si>
    <t>On fence line south of Auburn Farm</t>
  </si>
  <si>
    <t>On field boundary to the south of Auburn Farm</t>
  </si>
  <si>
    <t>North of Earls Dyke, Barmston</t>
  </si>
  <si>
    <t>South-east corner of pillbox south of Earls Dyke</t>
  </si>
  <si>
    <t>North corner of pillbox south of Watermill Grounds</t>
  </si>
  <si>
    <t>End of track through Low Grounds, Barmston</t>
  </si>
  <si>
    <t>On north boundary of Barmston Caravan Club</t>
  </si>
  <si>
    <t>End of Sands Lane, Barmston</t>
  </si>
  <si>
    <t>On boundary fence south of Sands Lane, Barmston</t>
  </si>
  <si>
    <t>North-east corner of pillbox south of Barmston</t>
  </si>
  <si>
    <t>South-east corner of pillbox, Ulrome</t>
  </si>
  <si>
    <t>North boundary of North Caravan Park, Skipsea</t>
  </si>
  <si>
    <t>Sands Lane, south of North Caravan Park, Skipsea</t>
  </si>
  <si>
    <t>Opposite Cliff Farm, on Southfields Road, Skipsea</t>
  </si>
  <si>
    <t>South-east corner of building south of Mill Lane, Skipsea</t>
  </si>
  <si>
    <t>South end of Green Lane, Skipsea</t>
  </si>
  <si>
    <t>Junction at Cliff Road, Skipsea</t>
  </si>
  <si>
    <t>Opposite 'Madena' bungalow, Skipsea cliffs</t>
  </si>
  <si>
    <t>South of Withow Gap, Skipsea</t>
  </si>
  <si>
    <t>North boundary of golf course, Skirlington</t>
  </si>
  <si>
    <t>North boundary of north campsite, Skirlington</t>
  </si>
  <si>
    <t>In campsite on borough boundary, Low Skirlington</t>
  </si>
  <si>
    <t>Toilet block at south end of Skirlington campsite</t>
  </si>
  <si>
    <t>Trig point on Moor Hill, Low Skirlington</t>
  </si>
  <si>
    <t>North of dyke opposite gas site, Atwick</t>
  </si>
  <si>
    <t>On field boundary north of Atwick</t>
  </si>
  <si>
    <t>North of Cliff Road, Atwick</t>
  </si>
  <si>
    <t>Within campsite south of Cliff Road, Atwick</t>
  </si>
  <si>
    <t>South boundary of campsite, Atwick</t>
  </si>
  <si>
    <t>North side of Atwick Gap, Hornsea</t>
  </si>
  <si>
    <t>Field boundary off Cliff Road, Hornsea</t>
  </si>
  <si>
    <t>Campsite boundary Westholme Ave, Hornsea</t>
  </si>
  <si>
    <t>Between campsites off Cliff Road, Hornsea</t>
  </si>
  <si>
    <t>South of Belvedere Park, Hornsea</t>
  </si>
  <si>
    <t>South boundary of campsite, South Cliff, Hornsea</t>
  </si>
  <si>
    <t>On field boundary, South Cliff, Hornsea</t>
  </si>
  <si>
    <t>On fence line south of South Cliff, Hornsea</t>
  </si>
  <si>
    <t>On south boundary of Rolston Grange</t>
  </si>
  <si>
    <t>On field boundary opposite Rolston cliffs</t>
  </si>
  <si>
    <t>On field boundary south of old holiday camp, Rolston</t>
  </si>
  <si>
    <t>At roadside to the north of Mappleton</t>
  </si>
  <si>
    <t>At the end of Green Lane, Mappleton</t>
  </si>
  <si>
    <t>Corner fence post of car park, Mappleton</t>
  </si>
  <si>
    <t>On dyke line south of Mappleton</t>
  </si>
  <si>
    <t>On fence line south of dyke, north of Cowden</t>
  </si>
  <si>
    <t>End of Eelmere Lane, Cowden</t>
  </si>
  <si>
    <t>On fence line opposite Cliff House, Cowden</t>
  </si>
  <si>
    <t>At road junction south of Cowden</t>
  </si>
  <si>
    <t>At entrance to campsite, Aldborough</t>
  </si>
  <si>
    <t>Within field north of Old Dale Road, Aldborough</t>
  </si>
  <si>
    <t>Boundary north of Hill Top Farm, East Newton</t>
  </si>
  <si>
    <t>Fence line opposite Low Farm, East Newton</t>
  </si>
  <si>
    <t>On fence line opposite Cliff Farm, East Newton</t>
  </si>
  <si>
    <t>Off road to Ringborough Farm, East Newton</t>
  </si>
  <si>
    <t>Track south of Ringborough Farm, East Newton</t>
  </si>
  <si>
    <t>Dyke south of Ringborough Farm, East Newton</t>
  </si>
  <si>
    <t>Corner of pillbox, Beacon Hill</t>
  </si>
  <si>
    <t>Within field north of Moat Farm, Grimston</t>
  </si>
  <si>
    <t>At end of dyke opposite Moat Farm, Grimston</t>
  </si>
  <si>
    <t>On field boundary fence opposite Grimston Hall</t>
  </si>
  <si>
    <t>North of pillbox, south of Grimston Hall</t>
  </si>
  <si>
    <t>At end of Pastures Lane, Tunstall</t>
  </si>
  <si>
    <t>Corner of pillbox opposite Pastures Lane, Tunstall</t>
  </si>
  <si>
    <t>At road junction, Pastures Lane, Tunstall</t>
  </si>
  <si>
    <t>Field boundary off Pastures Lane, Tunstall</t>
  </si>
  <si>
    <t>Field Boundary opposite Rectory Lane, Tunstall</t>
  </si>
  <si>
    <t>Boundary north of old coastguard house, Tunstall</t>
  </si>
  <si>
    <t>Boundary opposite old coastguard house, Tunstall</t>
  </si>
  <si>
    <t>Corner of toilet block, Tunstall</t>
  </si>
  <si>
    <t>Boundary wall to Sand-Le-Mere campsite</t>
  </si>
  <si>
    <t>Corner of wall, Redhouse Farm, Sand-Le-Mere</t>
  </si>
  <si>
    <t>Within field behind Marwood House, Waxholme</t>
  </si>
  <si>
    <t>Corner of pillbox south of Waxholme</t>
  </si>
  <si>
    <t>North of campsite, Waxholme Road, Withernsea</t>
  </si>
  <si>
    <t>Within campsite, Waxholme Road, Withernsea</t>
  </si>
  <si>
    <t>South-east corner of Louville Avenue, Withernsea</t>
  </si>
  <si>
    <t>South-east corner of Turner Avenue, Withernsea</t>
  </si>
  <si>
    <t>Within Golden Sands campsite, Withernsea</t>
  </si>
  <si>
    <t>South of Golden Sands campsite, Withernsea</t>
  </si>
  <si>
    <t>Pillbox north of Intack Farm, Withernsea</t>
  </si>
  <si>
    <t>On fence line north of Intack Farm, Withernsea</t>
  </si>
  <si>
    <t>At sewage works off Holmpton Road, Withernsea</t>
  </si>
  <si>
    <t>Corner of pillbox at The Runnell, Holmpton</t>
  </si>
  <si>
    <t>At road leading to Cliff House, Holmpton</t>
  </si>
  <si>
    <t>Corner of building at Cliff House Farm, Holmpton</t>
  </si>
  <si>
    <t>Hedge line south of Cliff House Farm, Holmpton</t>
  </si>
  <si>
    <t>South boundary of Cliff House Farm, Holmpton</t>
  </si>
  <si>
    <t>South of Old Hive dyke, Out Newton</t>
  </si>
  <si>
    <t>Opposite Cliff Farm, Out Newton</t>
  </si>
  <si>
    <t>On dyke line south of Cliff Farm, Out Newton</t>
  </si>
  <si>
    <t>On field boundary, Dimlington High Land</t>
  </si>
  <si>
    <t>On dyke line south of Dimlington High Land</t>
  </si>
  <si>
    <t>Corner of farm building, Dimlington</t>
  </si>
  <si>
    <t>On fence line off Old Dimlington Road, Easington</t>
  </si>
  <si>
    <t>Opposite gas terminal, Easington</t>
  </si>
  <si>
    <t>On north boundary of campsite, Easington</t>
  </si>
  <si>
    <t>At toilet block off Seaside Road, Easington</t>
  </si>
  <si>
    <t>Pillbox south of Seaside Road, Easington</t>
  </si>
  <si>
    <t>Opposite Easington Dunes SSSI</t>
  </si>
  <si>
    <t>no cliff edge</t>
  </si>
  <si>
    <t>North of Sandy Beach caravan park, Kilnsea</t>
  </si>
  <si>
    <t>Within Sandy Beach caravan park, Kilnsea</t>
  </si>
  <si>
    <t>South of Sandy Beach caravan park, Kilnsea</t>
  </si>
  <si>
    <t>On boundary fence south of flood bank, Kilnsea</t>
  </si>
  <si>
    <t>On fence line south of Warren Cottage, Spurn</t>
  </si>
  <si>
    <t>Opposite dunes to south of Warren Cottage, Spurn</t>
  </si>
  <si>
    <t>Opposite dunes to north of original hard defences</t>
  </si>
  <si>
    <t>X</t>
  </si>
  <si>
    <t>Y</t>
  </si>
  <si>
    <t>Lat</t>
  </si>
  <si>
    <t>Long</t>
  </si>
  <si>
    <t>distance from</t>
  </si>
  <si>
    <t>cliff height</t>
  </si>
  <si>
    <t>(direct line)</t>
  </si>
  <si>
    <t xml:space="preserve">average: </t>
  </si>
  <si>
    <t xml:space="preserve">total: </t>
  </si>
  <si>
    <t xml:space="preserve">minimum: </t>
  </si>
  <si>
    <t xml:space="preserve">maximum: </t>
  </si>
  <si>
    <t xml:space="preserve"> East Yorkshire Coastal Erosion</t>
  </si>
  <si>
    <t xml:space="preserve"> Erosion Post cliff loss data</t>
  </si>
  <si>
    <t xml:space="preserve"> NP</t>
  </si>
  <si>
    <t xml:space="preserve"> new post</t>
  </si>
  <si>
    <t xml:space="preserve"> PA</t>
  </si>
  <si>
    <t xml:space="preserve"> RE</t>
  </si>
  <si>
    <t>RE</t>
  </si>
  <si>
    <t>close by</t>
  </si>
  <si>
    <t xml:space="preserve"> [blank]</t>
  </si>
  <si>
    <t>On field boundary north of Aldborough</t>
  </si>
  <si>
    <t>Road nail on northern edge of road</t>
  </si>
  <si>
    <t>Steel pin to north of access track</t>
  </si>
  <si>
    <t>Bollard on bend in access track</t>
  </si>
  <si>
    <t>Pillbox north of Redhouse Farm, Sand-Le–Mere</t>
  </si>
  <si>
    <t>Corner building within Nevilles Farm, Holmpton</t>
  </si>
  <si>
    <t>On fence line south of gas terminal, Easington</t>
  </si>
  <si>
    <t xml:space="preserve"> Original data obtained by:</t>
  </si>
  <si>
    <t xml:space="preserve"> All measurement in metres</t>
  </si>
  <si>
    <t xml:space="preserve"> Cumulative readings have been averaged out</t>
  </si>
  <si>
    <t xml:space="preserve"> Prepared by Brian Williams, April 2017</t>
  </si>
  <si>
    <t xml:space="preserve">    East Yorkshire County Council to 31/03/74</t>
  </si>
  <si>
    <t xml:space="preserve">    Humberside County Council from 01/04/74 to 31/03/96</t>
  </si>
  <si>
    <t xml:space="preserve">    East Riding of Yorkshire Council from 01/04/96</t>
  </si>
  <si>
    <t xml:space="preserve"> urbanrim.org.uk/data-erosion-posts</t>
  </si>
  <si>
    <r>
      <t xml:space="preserve"> </t>
    </r>
    <r>
      <rPr>
        <sz val="10"/>
        <color theme="3"/>
        <rFont val="Arial"/>
        <family val="2"/>
      </rPr>
      <t xml:space="preserve"> Locations, coordinates, cliff heights - scroll right </t>
    </r>
    <r>
      <rPr>
        <sz val="10"/>
        <color theme="3"/>
        <rFont val="Calibri"/>
        <family val="2"/>
      </rPr>
      <t>→</t>
    </r>
  </si>
  <si>
    <t>[ blank ]</t>
  </si>
  <si>
    <t>total</t>
  </si>
  <si>
    <t>cliff loss</t>
  </si>
  <si>
    <t>Nov</t>
  </si>
  <si>
    <t>Dec</t>
  </si>
  <si>
    <t>Jun</t>
  </si>
  <si>
    <t>Jan</t>
  </si>
  <si>
    <t>Oct</t>
  </si>
  <si>
    <t>Mar</t>
  </si>
  <si>
    <t>Aug</t>
  </si>
  <si>
    <t>May</t>
  </si>
  <si>
    <t>Sep</t>
  </si>
  <si>
    <t>Apr</t>
  </si>
  <si>
    <t xml:space="preserve"> Erosion Post (EP) cliff loss data</t>
  </si>
  <si>
    <t>last post</t>
  </si>
  <si>
    <t>EP</t>
  </si>
  <si>
    <t>record</t>
  </si>
  <si>
    <t xml:space="preserve"> record</t>
  </si>
  <si>
    <t xml:space="preserve"> = measurement taken</t>
  </si>
  <si>
    <t xml:space="preserve"> = no record</t>
  </si>
  <si>
    <t xml:space="preserve"> = new post</t>
  </si>
  <si>
    <t xml:space="preserve"> = post position altered</t>
  </si>
  <si>
    <t xml:space="preserve"> = records end</t>
  </si>
  <si>
    <t xml:space="preserve">    cumulative records have been averaged out</t>
  </si>
  <si>
    <t xml:space="preserve">    all measurements in metres</t>
  </si>
  <si>
    <t>coordinates</t>
  </si>
  <si>
    <t>location</t>
  </si>
  <si>
    <t>Mar 2004</t>
  </si>
  <si>
    <t>m/OD</t>
  </si>
  <si>
    <t xml:space="preserve">      alignment with</t>
  </si>
  <si>
    <t xml:space="preserve">     current profiles</t>
  </si>
  <si>
    <t>avg.</t>
  </si>
  <si>
    <t>= average recorded cliff loss</t>
  </si>
  <si>
    <t xml:space="preserve"> East Yorkshire coastal erosion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</si>
</sst>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;###0"/>
    <numFmt numFmtId="165" formatCode="###0.0;###0.0"/>
    <numFmt numFmtId="166" formatCode="0.00000"/>
    <numFmt numFmtId="167" formatCode="0.00000000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4"/>
      <name val="Arial"/>
      <family val="2"/>
    </font>
    <font>
      <sz val="10"/>
      <color theme="8"/>
      <name val="Arial"/>
      <family val="2"/>
    </font>
    <font>
      <sz val="12"/>
      <color rgb="FF0070C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sz val="10"/>
      <color theme="3"/>
      <name val="Calibri"/>
      <family val="2"/>
    </font>
    <font>
      <sz val="8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2" fontId="7" fillId="0" borderId="1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2" fontId="7" fillId="0" borderId="4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24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2" fontId="7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168"/>
  <sheetViews>
    <sheetView tabSelected="1" topLeftCell="A136" workbookViewId="0">
      <selection activeCell="A166" sqref="A166"/>
    </sheetView>
  </sheetViews>
  <sheetFormatPr defaultRowHeight="14.4" x14ac:dyDescent="0.3"/>
  <cols>
    <col min="1" max="1" width="5.77734375" style="15" customWidth="1"/>
    <col min="2" max="85" width="8.88671875" style="15"/>
    <col min="86" max="86" width="5.77734375" style="15" customWidth="1"/>
    <col min="87" max="87" width="1.77734375" style="15" customWidth="1"/>
    <col min="88" max="88" width="48.77734375" style="15" customWidth="1"/>
    <col min="89" max="89" width="15.77734375" style="15" customWidth="1"/>
    <col min="90" max="93" width="10.77734375" style="15" customWidth="1"/>
    <col min="94" max="94" width="12.77734375" style="15" customWidth="1"/>
    <col min="95" max="95" width="10.77734375" style="15" customWidth="1"/>
    <col min="96" max="96" width="8.88671875" style="15"/>
    <col min="97" max="97" width="10.77734375" style="15" customWidth="1"/>
    <col min="98" max="16384" width="8.88671875" style="15"/>
  </cols>
  <sheetData>
    <row r="1" spans="1:97" ht="13.35" customHeight="1" x14ac:dyDescent="0.3">
      <c r="A1" s="31">
        <v>1</v>
      </c>
      <c r="B1" s="1" t="s">
        <v>1</v>
      </c>
      <c r="C1" s="1">
        <v>0.38</v>
      </c>
      <c r="D1" s="1">
        <v>0.38</v>
      </c>
      <c r="E1" s="1">
        <v>0.38</v>
      </c>
      <c r="F1" s="1">
        <v>0.38</v>
      </c>
      <c r="G1" s="1">
        <v>0</v>
      </c>
      <c r="H1" s="1">
        <v>0</v>
      </c>
      <c r="I1" s="1">
        <v>0</v>
      </c>
      <c r="J1" s="1">
        <v>0</v>
      </c>
      <c r="K1" s="1">
        <v>0</v>
      </c>
      <c r="L1" s="1">
        <v>0.15</v>
      </c>
      <c r="M1" s="1">
        <v>0</v>
      </c>
      <c r="N1" s="1">
        <v>0</v>
      </c>
      <c r="O1" s="1">
        <v>0</v>
      </c>
      <c r="P1" s="1">
        <v>0.15</v>
      </c>
      <c r="Q1" s="1">
        <v>0</v>
      </c>
      <c r="R1" s="1">
        <v>0</v>
      </c>
      <c r="S1" s="1">
        <v>0.15</v>
      </c>
      <c r="T1" s="1">
        <v>0</v>
      </c>
      <c r="U1" s="1">
        <v>0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 t="s">
        <v>0</v>
      </c>
      <c r="AI1" s="1">
        <v>0.5</v>
      </c>
      <c r="AJ1" s="1">
        <v>0.3</v>
      </c>
      <c r="AK1" s="1">
        <v>0</v>
      </c>
      <c r="AL1" s="1">
        <v>0</v>
      </c>
      <c r="AM1" s="1">
        <v>0</v>
      </c>
      <c r="AN1" s="1">
        <v>0.3</v>
      </c>
      <c r="AO1" s="1">
        <v>0</v>
      </c>
      <c r="AP1" s="1">
        <v>0</v>
      </c>
      <c r="AQ1" s="1">
        <v>0</v>
      </c>
      <c r="AR1" s="1">
        <v>0</v>
      </c>
      <c r="AS1" s="1">
        <v>0</v>
      </c>
      <c r="AT1" s="1">
        <v>0</v>
      </c>
      <c r="AU1" s="1">
        <v>0</v>
      </c>
      <c r="AV1" s="1">
        <v>0</v>
      </c>
      <c r="AW1" s="1">
        <v>0</v>
      </c>
      <c r="AX1" s="1">
        <v>0</v>
      </c>
      <c r="AY1" s="1">
        <v>0</v>
      </c>
      <c r="AZ1" s="1">
        <v>0</v>
      </c>
      <c r="BA1" s="1">
        <v>0.2</v>
      </c>
      <c r="BB1" s="1">
        <v>0</v>
      </c>
      <c r="BC1" s="1">
        <v>0.6</v>
      </c>
      <c r="BD1" s="1">
        <v>1.2</v>
      </c>
      <c r="BE1" s="1">
        <v>0</v>
      </c>
      <c r="BF1" s="1">
        <v>0</v>
      </c>
      <c r="BG1" s="1">
        <v>0.3</v>
      </c>
      <c r="BH1" s="1">
        <v>0</v>
      </c>
      <c r="BI1" s="1">
        <v>0</v>
      </c>
      <c r="BJ1" s="1">
        <v>0</v>
      </c>
      <c r="BK1" s="1">
        <v>0</v>
      </c>
      <c r="BL1" s="1">
        <v>0</v>
      </c>
      <c r="BM1" s="1">
        <v>0</v>
      </c>
      <c r="BN1" s="1">
        <v>0</v>
      </c>
      <c r="BO1" s="1">
        <v>0</v>
      </c>
      <c r="BP1" s="1">
        <v>0</v>
      </c>
      <c r="BQ1" s="1">
        <v>0</v>
      </c>
      <c r="BR1" s="1">
        <v>0</v>
      </c>
      <c r="BS1" s="1">
        <v>0</v>
      </c>
      <c r="BT1" s="1">
        <v>0</v>
      </c>
      <c r="BU1" s="1">
        <v>0</v>
      </c>
      <c r="BV1" s="1">
        <v>0</v>
      </c>
      <c r="BW1" s="1">
        <v>0</v>
      </c>
      <c r="BX1" s="1">
        <v>0</v>
      </c>
      <c r="BY1" s="1">
        <v>0</v>
      </c>
      <c r="BZ1" s="1">
        <v>0.26</v>
      </c>
      <c r="CA1" s="1" t="s">
        <v>141</v>
      </c>
      <c r="CB1" s="1"/>
      <c r="CC1" s="1"/>
      <c r="CD1" s="1"/>
      <c r="CE1" s="1"/>
      <c r="CF1" s="1"/>
      <c r="CG1" s="1"/>
      <c r="CH1" s="31">
        <v>1</v>
      </c>
      <c r="CI1" s="32"/>
      <c r="CJ1" s="33" t="s">
        <v>6</v>
      </c>
      <c r="CK1" s="34" t="str">
        <f>"TA"&amp;" "&amp;MID(CL1,2,5)&amp;" "&amp;MID(CM1,2,5)</f>
        <v>TA 20462 68877</v>
      </c>
      <c r="CL1" s="35">
        <v>520462.3</v>
      </c>
      <c r="CM1" s="35">
        <v>468877.1</v>
      </c>
      <c r="CN1" s="36">
        <v>54.101689999999998</v>
      </c>
      <c r="CO1" s="36">
        <v>-0.15923000000000001</v>
      </c>
      <c r="CP1" s="13"/>
      <c r="CQ1" s="35">
        <v>30.6</v>
      </c>
      <c r="CR1" s="37"/>
      <c r="CS1" s="38"/>
    </row>
    <row r="2" spans="1:97" ht="13.35" customHeight="1" x14ac:dyDescent="0.3">
      <c r="A2" s="31">
        <v>2</v>
      </c>
      <c r="B2" s="1" t="s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 t="s">
        <v>0</v>
      </c>
      <c r="AI2" s="1">
        <v>0.4</v>
      </c>
      <c r="AJ2" s="1">
        <v>4.8</v>
      </c>
      <c r="AK2" s="1">
        <v>0</v>
      </c>
      <c r="AL2" s="1">
        <v>0</v>
      </c>
      <c r="AM2" s="1">
        <v>0</v>
      </c>
      <c r="AN2" s="1">
        <v>1.4</v>
      </c>
      <c r="AO2" s="1">
        <v>0</v>
      </c>
      <c r="AP2" s="1">
        <v>0</v>
      </c>
      <c r="AQ2" s="1">
        <v>5.4</v>
      </c>
      <c r="AR2" s="1">
        <v>1.5</v>
      </c>
      <c r="AS2" s="1">
        <v>0.2</v>
      </c>
      <c r="AT2" s="1">
        <v>0.2</v>
      </c>
      <c r="AU2" s="1">
        <v>0.2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1.4</v>
      </c>
      <c r="BB2" s="1">
        <v>0</v>
      </c>
      <c r="BC2" s="1">
        <v>0</v>
      </c>
      <c r="BD2" s="1">
        <v>0</v>
      </c>
      <c r="BE2" s="1">
        <v>0.8</v>
      </c>
      <c r="BF2" s="1">
        <v>0</v>
      </c>
      <c r="BG2" s="1">
        <v>0.2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1</v>
      </c>
      <c r="BS2" s="1">
        <v>0</v>
      </c>
      <c r="BT2" s="1">
        <v>0</v>
      </c>
      <c r="BU2" s="1">
        <v>0.45</v>
      </c>
      <c r="BV2" s="1">
        <v>0</v>
      </c>
      <c r="BW2" s="1">
        <v>0.65</v>
      </c>
      <c r="BX2" s="1">
        <v>0</v>
      </c>
      <c r="BY2" s="1">
        <v>0</v>
      </c>
      <c r="BZ2" s="1">
        <v>0</v>
      </c>
      <c r="CA2" s="1" t="s">
        <v>141</v>
      </c>
      <c r="CB2" s="1"/>
      <c r="CC2" s="1"/>
      <c r="CD2" s="1"/>
      <c r="CE2" s="1"/>
      <c r="CF2" s="1"/>
      <c r="CG2" s="1"/>
      <c r="CH2" s="31">
        <v>2</v>
      </c>
      <c r="CI2" s="32"/>
      <c r="CJ2" s="33" t="s">
        <v>7</v>
      </c>
      <c r="CK2" s="34" t="str">
        <f t="shared" ref="CK2:CK65" si="0">"TA"&amp;" "&amp;MID(CL2,2,5)&amp;" "&amp;MID(CM2,2,5)</f>
        <v>TA 20060 68695</v>
      </c>
      <c r="CL2" s="35">
        <v>520060.8</v>
      </c>
      <c r="CM2" s="35">
        <v>468695.2</v>
      </c>
      <c r="CN2" s="36">
        <v>54.100149999999999</v>
      </c>
      <c r="CO2" s="36">
        <v>-0.16545000000000001</v>
      </c>
      <c r="CP2" s="13">
        <v>441.27995649020818</v>
      </c>
      <c r="CQ2" s="35">
        <v>26.7</v>
      </c>
      <c r="CR2" s="37"/>
      <c r="CS2" s="38"/>
    </row>
    <row r="3" spans="1:97" ht="13.35" customHeight="1" x14ac:dyDescent="0.3">
      <c r="A3" s="31">
        <v>3</v>
      </c>
      <c r="B3" s="1" t="s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1.2</v>
      </c>
      <c r="Y3" s="1">
        <v>1.2</v>
      </c>
      <c r="Z3" s="1">
        <v>1.2</v>
      </c>
      <c r="AA3" s="1">
        <v>1.2</v>
      </c>
      <c r="AB3" s="1">
        <v>1.2</v>
      </c>
      <c r="AC3" s="1">
        <v>1.2</v>
      </c>
      <c r="AD3" s="1">
        <v>1.2</v>
      </c>
      <c r="AE3" s="1">
        <v>1.2</v>
      </c>
      <c r="AF3" s="1">
        <v>1.2</v>
      </c>
      <c r="AG3" s="1">
        <v>1.2</v>
      </c>
      <c r="AH3" s="1">
        <v>1.2</v>
      </c>
      <c r="AI3" s="1">
        <v>0.5</v>
      </c>
      <c r="AJ3" s="1">
        <v>0</v>
      </c>
      <c r="AK3" s="1">
        <v>0</v>
      </c>
      <c r="AL3" s="1">
        <v>0</v>
      </c>
      <c r="AM3" s="1">
        <v>0</v>
      </c>
      <c r="AN3" s="1">
        <v>0.1</v>
      </c>
      <c r="AO3" s="1">
        <v>0</v>
      </c>
      <c r="AP3" s="1">
        <v>0</v>
      </c>
      <c r="AQ3" s="1">
        <v>0</v>
      </c>
      <c r="AR3" s="1">
        <v>0.7</v>
      </c>
      <c r="AS3" s="1">
        <v>0.12857142857142859</v>
      </c>
      <c r="AT3" s="1">
        <v>0.12857142857142859</v>
      </c>
      <c r="AU3" s="1">
        <v>0.12857142857142859</v>
      </c>
      <c r="AV3" s="1">
        <v>0.12857142857142859</v>
      </c>
      <c r="AW3" s="1">
        <v>0.12857142857142859</v>
      </c>
      <c r="AX3" s="1">
        <v>0.12857142857142859</v>
      </c>
      <c r="AY3" s="1">
        <v>0.12857142857142859</v>
      </c>
      <c r="AZ3" s="1">
        <v>0</v>
      </c>
      <c r="BA3" s="1">
        <v>0.6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0.5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1.1499999999999999</v>
      </c>
      <c r="BZ3" s="1">
        <v>0</v>
      </c>
      <c r="CA3" s="1" t="s">
        <v>141</v>
      </c>
      <c r="CB3" s="1"/>
      <c r="CC3" s="1"/>
      <c r="CD3" s="1"/>
      <c r="CE3" s="1"/>
      <c r="CF3" s="1"/>
      <c r="CG3" s="1"/>
      <c r="CH3" s="31">
        <v>3</v>
      </c>
      <c r="CI3" s="32"/>
      <c r="CJ3" s="33" t="s">
        <v>8</v>
      </c>
      <c r="CK3" s="34" t="str">
        <f t="shared" si="0"/>
        <v>TA 19778 68484</v>
      </c>
      <c r="CL3" s="35">
        <v>519778.8</v>
      </c>
      <c r="CM3" s="35">
        <v>468484.9</v>
      </c>
      <c r="CN3" s="36">
        <v>54.098320000000001</v>
      </c>
      <c r="CO3" s="36">
        <v>-0.16983999999999999</v>
      </c>
      <c r="CP3" s="13">
        <v>352.2002271435951</v>
      </c>
      <c r="CQ3" s="35">
        <v>24.1</v>
      </c>
      <c r="CR3" s="37"/>
      <c r="CS3" s="38"/>
    </row>
    <row r="4" spans="1:97" ht="13.35" customHeight="1" x14ac:dyDescent="0.3">
      <c r="A4" s="31">
        <v>4</v>
      </c>
      <c r="B4" s="1" t="s">
        <v>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 t="s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 t="s">
        <v>141</v>
      </c>
      <c r="CB4" s="1"/>
      <c r="CC4" s="1"/>
      <c r="CD4" s="1"/>
      <c r="CE4" s="1"/>
      <c r="CF4" s="1"/>
      <c r="CG4" s="1"/>
      <c r="CH4" s="31">
        <v>4</v>
      </c>
      <c r="CI4" s="32"/>
      <c r="CJ4" s="33" t="s">
        <v>9</v>
      </c>
      <c r="CK4" s="34" t="str">
        <f t="shared" si="0"/>
        <v>TA 19407 67996</v>
      </c>
      <c r="CL4" s="35">
        <v>519407.9</v>
      </c>
      <c r="CM4" s="35">
        <v>467996.4</v>
      </c>
      <c r="CN4" s="36">
        <v>54.09402</v>
      </c>
      <c r="CO4" s="36">
        <v>-0.17571000000000001</v>
      </c>
      <c r="CP4" s="13">
        <v>613.01305043204422</v>
      </c>
      <c r="CQ4" s="35">
        <v>17.5</v>
      </c>
      <c r="CR4" s="37"/>
      <c r="CS4" s="38"/>
    </row>
    <row r="5" spans="1:97" ht="13.35" customHeight="1" x14ac:dyDescent="0.3">
      <c r="A5" s="31">
        <v>5</v>
      </c>
      <c r="B5" s="1" t="s">
        <v>1</v>
      </c>
      <c r="C5" s="1">
        <v>0.17249999999999999</v>
      </c>
      <c r="D5" s="1">
        <v>0.17249999999999999</v>
      </c>
      <c r="E5" s="1">
        <v>0.17249999999999999</v>
      </c>
      <c r="F5" s="1">
        <v>0.17249999999999999</v>
      </c>
      <c r="G5" s="1">
        <v>0.23</v>
      </c>
      <c r="H5" s="1">
        <v>0.15</v>
      </c>
      <c r="I5" s="1">
        <v>4.9999999999999996E-2</v>
      </c>
      <c r="J5" s="1">
        <v>4.9999999999999996E-2</v>
      </c>
      <c r="K5" s="1">
        <v>4.9999999999999996E-2</v>
      </c>
      <c r="L5" s="1">
        <v>0.08</v>
      </c>
      <c r="M5" s="1">
        <v>2.6666666666666668E-2</v>
      </c>
      <c r="N5" s="1">
        <v>2.6666666666666668E-2</v>
      </c>
      <c r="O5" s="1">
        <v>2.6666666666666668E-2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 t="s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0.3</v>
      </c>
      <c r="AR5" s="1">
        <v>0.3</v>
      </c>
      <c r="AS5" s="1">
        <v>0</v>
      </c>
      <c r="AT5" s="1">
        <v>0</v>
      </c>
      <c r="AU5" s="1">
        <v>0.5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 t="s">
        <v>141</v>
      </c>
      <c r="CB5" s="1"/>
      <c r="CC5" s="1"/>
      <c r="CD5" s="1"/>
      <c r="CE5" s="1"/>
      <c r="CF5" s="1"/>
      <c r="CG5" s="1"/>
      <c r="CH5" s="31">
        <v>5</v>
      </c>
      <c r="CI5" s="32"/>
      <c r="CJ5" s="33" t="s">
        <v>10</v>
      </c>
      <c r="CK5" s="34" t="str">
        <f t="shared" si="0"/>
        <v>TA 17190 64612</v>
      </c>
      <c r="CL5" s="35">
        <v>517190.1</v>
      </c>
      <c r="CM5" s="35">
        <v>464612.1</v>
      </c>
      <c r="CN5" s="36">
        <v>54.064129999999999</v>
      </c>
      <c r="CO5" s="36">
        <v>-0.21088999999999999</v>
      </c>
      <c r="CP5" s="13">
        <v>4045.5586758814907</v>
      </c>
      <c r="CQ5" s="35">
        <v>12.6</v>
      </c>
      <c r="CR5" s="37"/>
      <c r="CS5" s="38"/>
    </row>
    <row r="6" spans="1:97" ht="13.35" customHeight="1" x14ac:dyDescent="0.3">
      <c r="A6" s="31">
        <v>6</v>
      </c>
      <c r="B6" s="1" t="s">
        <v>1</v>
      </c>
      <c r="C6" s="1"/>
      <c r="D6" s="1"/>
      <c r="E6" s="1"/>
      <c r="F6" s="1"/>
      <c r="G6" s="1"/>
      <c r="H6" s="1"/>
      <c r="I6" s="1" t="s">
        <v>1</v>
      </c>
      <c r="J6" s="1">
        <v>0</v>
      </c>
      <c r="K6" s="1">
        <v>3.66</v>
      </c>
      <c r="L6" s="1">
        <v>3.66</v>
      </c>
      <c r="M6" s="1">
        <v>9.75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 t="s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0.8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 t="s">
        <v>141</v>
      </c>
      <c r="CB6" s="1"/>
      <c r="CC6" s="1"/>
      <c r="CD6" s="1"/>
      <c r="CE6" s="1"/>
      <c r="CF6" s="1"/>
      <c r="CG6" s="1"/>
      <c r="CH6" s="31">
        <v>6</v>
      </c>
      <c r="CI6" s="32"/>
      <c r="CJ6" s="33" t="s">
        <v>11</v>
      </c>
      <c r="CK6" s="34" t="str">
        <f t="shared" si="0"/>
        <v>TA 17118 64246</v>
      </c>
      <c r="CL6" s="35">
        <v>517118.5</v>
      </c>
      <c r="CM6" s="35">
        <v>464246.2</v>
      </c>
      <c r="CN6" s="36">
        <v>54.060859999999998</v>
      </c>
      <c r="CO6" s="36">
        <v>-0.21213000000000001</v>
      </c>
      <c r="CP6" s="13">
        <v>373.01474501686926</v>
      </c>
      <c r="CQ6" s="35">
        <v>12.1</v>
      </c>
      <c r="CR6" s="37">
        <v>9</v>
      </c>
      <c r="CS6" s="38" t="s">
        <v>12</v>
      </c>
    </row>
    <row r="7" spans="1:97" ht="13.35" customHeight="1" x14ac:dyDescent="0.3">
      <c r="A7" s="31">
        <v>7</v>
      </c>
      <c r="B7" s="1" t="s">
        <v>1</v>
      </c>
      <c r="C7" s="1">
        <v>0</v>
      </c>
      <c r="D7" s="1">
        <v>0</v>
      </c>
      <c r="E7" s="1">
        <v>0.30499999999999999</v>
      </c>
      <c r="F7" s="1">
        <v>0.30499999999999999</v>
      </c>
      <c r="G7" s="1">
        <v>0</v>
      </c>
      <c r="H7" s="1">
        <v>0.3</v>
      </c>
      <c r="I7" s="1">
        <v>0.3</v>
      </c>
      <c r="J7" s="1">
        <v>0</v>
      </c>
      <c r="K7" s="1">
        <v>0.15</v>
      </c>
      <c r="L7" s="1">
        <v>0.15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0.16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0.1</v>
      </c>
      <c r="AR7" s="1">
        <v>0.1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0.3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0.7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 t="s">
        <v>141</v>
      </c>
      <c r="CB7" s="1"/>
      <c r="CC7" s="1"/>
      <c r="CD7" s="1"/>
      <c r="CE7" s="1"/>
      <c r="CF7" s="1"/>
      <c r="CG7" s="1"/>
      <c r="CH7" s="31">
        <v>7</v>
      </c>
      <c r="CI7" s="32"/>
      <c r="CJ7" s="33" t="s">
        <v>13</v>
      </c>
      <c r="CK7" s="34" t="str">
        <f t="shared" si="0"/>
        <v>TA 17051 63914</v>
      </c>
      <c r="CL7" s="35">
        <v>517051.3</v>
      </c>
      <c r="CM7" s="35">
        <v>463914.4</v>
      </c>
      <c r="CN7" s="36">
        <v>54.05789</v>
      </c>
      <c r="CO7" s="36">
        <v>-0.21329000000000001</v>
      </c>
      <c r="CP7" s="13">
        <v>338.69307639808642</v>
      </c>
      <c r="CQ7" s="35">
        <v>9.6</v>
      </c>
      <c r="CR7" s="37"/>
      <c r="CS7" s="38"/>
    </row>
    <row r="8" spans="1:97" ht="13.35" customHeight="1" x14ac:dyDescent="0.3">
      <c r="A8" s="31">
        <v>8</v>
      </c>
      <c r="B8" s="1" t="s">
        <v>1</v>
      </c>
      <c r="C8" s="1">
        <v>0</v>
      </c>
      <c r="D8" s="1">
        <v>0</v>
      </c>
      <c r="E8" s="1">
        <v>0.45500000000000002</v>
      </c>
      <c r="F8" s="1">
        <v>0.45500000000000002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0.155</v>
      </c>
      <c r="W8" s="1">
        <v>0.155</v>
      </c>
      <c r="X8" s="1">
        <v>2.3636363636363636E-2</v>
      </c>
      <c r="Y8" s="1">
        <v>2.3636363636363636E-2</v>
      </c>
      <c r="Z8" s="1">
        <v>2.3636363636363636E-2</v>
      </c>
      <c r="AA8" s="1">
        <v>2.3636363636363636E-2</v>
      </c>
      <c r="AB8" s="1">
        <v>2.3636363636363636E-2</v>
      </c>
      <c r="AC8" s="1">
        <v>2.3636363636363636E-2</v>
      </c>
      <c r="AD8" s="1">
        <v>2.3636363636363636E-2</v>
      </c>
      <c r="AE8" s="1">
        <v>2.3636363636363636E-2</v>
      </c>
      <c r="AF8" s="1">
        <v>2.3636363636363636E-2</v>
      </c>
      <c r="AG8" s="1">
        <v>2.3636363636363636E-2</v>
      </c>
      <c r="AH8" s="1">
        <v>2.3636363636363636E-2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1</v>
      </c>
      <c r="AO8" s="1">
        <v>0</v>
      </c>
      <c r="AP8" s="1">
        <v>0</v>
      </c>
      <c r="AQ8" s="1">
        <v>0</v>
      </c>
      <c r="AR8" s="1">
        <v>0.2</v>
      </c>
      <c r="AS8" s="1">
        <v>0</v>
      </c>
      <c r="AT8" s="1">
        <v>0</v>
      </c>
      <c r="AU8" s="1">
        <v>0</v>
      </c>
      <c r="AV8" s="1">
        <v>0.05</v>
      </c>
      <c r="AW8" s="1">
        <v>0.05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1.9</v>
      </c>
      <c r="BD8" s="1">
        <v>0</v>
      </c>
      <c r="BE8" s="1">
        <v>0</v>
      </c>
      <c r="BF8" s="1">
        <v>0</v>
      </c>
      <c r="BG8" s="1">
        <v>0.1</v>
      </c>
      <c r="BH8" s="1">
        <v>0</v>
      </c>
      <c r="BI8" s="1">
        <v>0</v>
      </c>
      <c r="BJ8" s="1">
        <v>0</v>
      </c>
      <c r="BK8" s="1">
        <v>0</v>
      </c>
      <c r="BL8" s="1">
        <v>0.3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1</v>
      </c>
      <c r="BT8" s="1">
        <v>0</v>
      </c>
      <c r="BU8" s="1">
        <v>0.47</v>
      </c>
      <c r="BV8" s="1">
        <v>0</v>
      </c>
      <c r="BW8" s="1">
        <v>0</v>
      </c>
      <c r="BX8" s="1">
        <v>0</v>
      </c>
      <c r="BY8" s="1">
        <v>0.45</v>
      </c>
      <c r="BZ8" s="1">
        <v>0</v>
      </c>
      <c r="CA8" s="1" t="s">
        <v>141</v>
      </c>
      <c r="CB8" s="1"/>
      <c r="CC8" s="1"/>
      <c r="CD8" s="1"/>
      <c r="CE8" s="1"/>
      <c r="CF8" s="1"/>
      <c r="CG8" s="1"/>
      <c r="CH8" s="31">
        <v>8</v>
      </c>
      <c r="CI8" s="32"/>
      <c r="CJ8" s="33" t="s">
        <v>14</v>
      </c>
      <c r="CK8" s="34" t="str">
        <f t="shared" si="0"/>
        <v>TA 16991 63280</v>
      </c>
      <c r="CL8" s="35">
        <v>516991.1</v>
      </c>
      <c r="CM8" s="35">
        <v>463280.3</v>
      </c>
      <c r="CN8" s="36">
        <v>54.052210000000002</v>
      </c>
      <c r="CO8" s="36">
        <v>-0.21445</v>
      </c>
      <c r="CP8" s="13">
        <v>636.83278810061279</v>
      </c>
      <c r="CQ8" s="35">
        <v>8.1999999999999993</v>
      </c>
      <c r="CR8" s="37">
        <v>11</v>
      </c>
      <c r="CS8" s="38" t="s">
        <v>15</v>
      </c>
    </row>
    <row r="9" spans="1:97" ht="13.35" customHeight="1" x14ac:dyDescent="0.3">
      <c r="A9" s="31">
        <v>9</v>
      </c>
      <c r="B9" s="1" t="s">
        <v>1</v>
      </c>
      <c r="C9" s="1">
        <v>0</v>
      </c>
      <c r="D9" s="1">
        <v>0</v>
      </c>
      <c r="E9" s="1">
        <v>0</v>
      </c>
      <c r="F9" s="1">
        <v>0</v>
      </c>
      <c r="G9" s="1">
        <v>0.3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3.5049999999999999</v>
      </c>
      <c r="T9" s="1">
        <v>3.5049999999999999</v>
      </c>
      <c r="U9" s="1">
        <v>3.05</v>
      </c>
      <c r="V9" s="1">
        <v>1.375</v>
      </c>
      <c r="W9" s="1">
        <v>1.375</v>
      </c>
      <c r="X9" s="1">
        <v>0.33363636363636362</v>
      </c>
      <c r="Y9" s="1">
        <v>0.33363636363636362</v>
      </c>
      <c r="Z9" s="1">
        <v>0.33363636363636362</v>
      </c>
      <c r="AA9" s="1">
        <v>0.33363636363636362</v>
      </c>
      <c r="AB9" s="1">
        <v>0.33363636363636362</v>
      </c>
      <c r="AC9" s="1">
        <v>0.33363636363636362</v>
      </c>
      <c r="AD9" s="1">
        <v>0.33363636363636362</v>
      </c>
      <c r="AE9" s="1">
        <v>0.33363636363636362</v>
      </c>
      <c r="AF9" s="1">
        <v>0.33363636363636362</v>
      </c>
      <c r="AG9" s="1">
        <v>0.33363636363636362</v>
      </c>
      <c r="AH9" s="1">
        <v>0.33363636363636362</v>
      </c>
      <c r="AI9" s="1">
        <v>2.9</v>
      </c>
      <c r="AJ9" s="1">
        <v>0.3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1</v>
      </c>
      <c r="AS9" s="1">
        <v>0.05</v>
      </c>
      <c r="AT9" s="1">
        <v>0.05</v>
      </c>
      <c r="AU9" s="1">
        <v>1.3</v>
      </c>
      <c r="AV9" s="1">
        <v>0.3</v>
      </c>
      <c r="AW9" s="1">
        <v>0.3</v>
      </c>
      <c r="AX9" s="1">
        <v>0</v>
      </c>
      <c r="AY9" s="1">
        <v>0</v>
      </c>
      <c r="AZ9" s="1">
        <v>0</v>
      </c>
      <c r="BA9" s="1">
        <v>0.1</v>
      </c>
      <c r="BB9" s="1">
        <v>0.1</v>
      </c>
      <c r="BC9" s="1">
        <v>0</v>
      </c>
      <c r="BD9" s="1">
        <v>0</v>
      </c>
      <c r="BE9" s="1">
        <v>0</v>
      </c>
      <c r="BF9" s="1">
        <v>0.3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0.2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3.74</v>
      </c>
      <c r="BV9" s="1">
        <v>0</v>
      </c>
      <c r="BW9" s="1">
        <v>0</v>
      </c>
      <c r="BX9" s="1">
        <v>0</v>
      </c>
      <c r="BY9" s="1">
        <v>0</v>
      </c>
      <c r="BZ9" s="1">
        <v>1.34</v>
      </c>
      <c r="CA9" s="1" t="s">
        <v>141</v>
      </c>
      <c r="CB9" s="1"/>
      <c r="CC9" s="1"/>
      <c r="CD9" s="1"/>
      <c r="CE9" s="1"/>
      <c r="CF9" s="1"/>
      <c r="CG9" s="1"/>
      <c r="CH9" s="31">
        <v>9</v>
      </c>
      <c r="CI9" s="32"/>
      <c r="CJ9" s="33" t="s">
        <v>16</v>
      </c>
      <c r="CK9" s="34" t="str">
        <f t="shared" si="0"/>
        <v>TA 16980 62792</v>
      </c>
      <c r="CL9" s="35">
        <v>516980.2</v>
      </c>
      <c r="CM9" s="35">
        <v>462792.4</v>
      </c>
      <c r="CN9" s="36">
        <v>54.047829999999998</v>
      </c>
      <c r="CO9" s="36">
        <v>-0.21479999999999999</v>
      </c>
      <c r="CP9" s="13">
        <v>488.12395966598484</v>
      </c>
      <c r="CQ9" s="35">
        <v>6.1</v>
      </c>
      <c r="CR9" s="37">
        <v>12</v>
      </c>
      <c r="CS9" s="38" t="s">
        <v>15</v>
      </c>
    </row>
    <row r="10" spans="1:97" ht="13.35" customHeight="1" x14ac:dyDescent="0.3">
      <c r="A10" s="31">
        <v>10</v>
      </c>
      <c r="B10" s="1" t="s">
        <v>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0.23</v>
      </c>
      <c r="L10" s="1">
        <v>0.23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0.23</v>
      </c>
      <c r="T10" s="1">
        <v>0.23</v>
      </c>
      <c r="U10" s="1">
        <v>0.61</v>
      </c>
      <c r="V10" s="1"/>
      <c r="W10" s="1" t="s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0.1</v>
      </c>
      <c r="AN10" s="1">
        <v>0</v>
      </c>
      <c r="AO10" s="1">
        <v>0</v>
      </c>
      <c r="AP10" s="1">
        <v>0</v>
      </c>
      <c r="AQ10" s="1">
        <v>0</v>
      </c>
      <c r="AR10" s="1">
        <v>8.5714285714285715E-2</v>
      </c>
      <c r="AS10" s="1">
        <v>8.5714285714285715E-2</v>
      </c>
      <c r="AT10" s="1">
        <v>8.5714285714285715E-2</v>
      </c>
      <c r="AU10" s="1">
        <v>8.5714285714285715E-2</v>
      </c>
      <c r="AV10" s="1">
        <v>8.5714285714285715E-2</v>
      </c>
      <c r="AW10" s="1">
        <v>8.5714285714285715E-2</v>
      </c>
      <c r="AX10" s="1">
        <v>8.5714285714285715E-2</v>
      </c>
      <c r="AY10" s="1">
        <v>0</v>
      </c>
      <c r="AZ10" s="1">
        <v>0.21666666666666667</v>
      </c>
      <c r="BA10" s="1">
        <v>0.21666666666666667</v>
      </c>
      <c r="BB10" s="1">
        <v>0.21666666666666667</v>
      </c>
      <c r="BC10" s="1">
        <v>0.21666666666666667</v>
      </c>
      <c r="BD10" s="1">
        <v>0.21666666666666667</v>
      </c>
      <c r="BE10" s="1">
        <v>0.21666666666666667</v>
      </c>
      <c r="BF10" s="1">
        <v>0.5</v>
      </c>
      <c r="BG10" s="1">
        <v>0.5</v>
      </c>
      <c r="BH10" s="1">
        <v>0.4</v>
      </c>
      <c r="BI10" s="1">
        <v>0</v>
      </c>
      <c r="BJ10" s="1">
        <v>0</v>
      </c>
      <c r="BK10" s="1">
        <v>0.5</v>
      </c>
      <c r="BL10" s="1">
        <v>0.5</v>
      </c>
      <c r="BM10" s="1">
        <v>0</v>
      </c>
      <c r="BN10" s="1">
        <v>0.69</v>
      </c>
      <c r="BO10" s="1">
        <v>0</v>
      </c>
      <c r="BP10" s="1">
        <v>0.9</v>
      </c>
      <c r="BQ10" s="1">
        <v>2.4</v>
      </c>
      <c r="BR10" s="1">
        <v>0.5</v>
      </c>
      <c r="BS10" s="1">
        <v>0</v>
      </c>
      <c r="BT10" s="1">
        <v>1.03</v>
      </c>
      <c r="BU10" s="1">
        <v>1.43</v>
      </c>
      <c r="BV10" s="1">
        <v>0.39</v>
      </c>
      <c r="BW10" s="1">
        <v>0</v>
      </c>
      <c r="BX10" s="1">
        <v>0</v>
      </c>
      <c r="BY10" s="1">
        <v>3.7</v>
      </c>
      <c r="BZ10" s="1">
        <v>0</v>
      </c>
      <c r="CA10" s="1" t="s">
        <v>141</v>
      </c>
      <c r="CB10" s="1"/>
      <c r="CC10" s="1"/>
      <c r="CD10" s="1"/>
      <c r="CE10" s="1"/>
      <c r="CF10" s="1"/>
      <c r="CG10" s="1"/>
      <c r="CH10" s="31">
        <v>10</v>
      </c>
      <c r="CI10" s="32"/>
      <c r="CJ10" s="33" t="s">
        <v>17</v>
      </c>
      <c r="CK10" s="34" t="str">
        <f t="shared" si="0"/>
        <v>TA 16971 62687</v>
      </c>
      <c r="CL10" s="35">
        <v>516971.1</v>
      </c>
      <c r="CM10" s="35">
        <v>462687.8</v>
      </c>
      <c r="CN10" s="36">
        <v>54.046889999999998</v>
      </c>
      <c r="CO10" s="36">
        <v>-0.21498</v>
      </c>
      <c r="CP10" s="13">
        <v>105.38500842150178</v>
      </c>
      <c r="CQ10" s="35">
        <v>8.6</v>
      </c>
      <c r="CR10" s="37">
        <v>12</v>
      </c>
      <c r="CS10" s="38" t="s">
        <v>12</v>
      </c>
    </row>
    <row r="11" spans="1:97" ht="13.35" customHeight="1" x14ac:dyDescent="0.3">
      <c r="A11" s="31">
        <v>11</v>
      </c>
      <c r="B11" s="1" t="s">
        <v>1</v>
      </c>
      <c r="C11" s="1">
        <v>0.63500000000000001</v>
      </c>
      <c r="D11" s="1">
        <v>0.63500000000000001</v>
      </c>
      <c r="E11" s="1">
        <v>0.18</v>
      </c>
      <c r="F11" s="1">
        <v>0.18</v>
      </c>
      <c r="G11" s="1">
        <v>0</v>
      </c>
      <c r="H11" s="1">
        <v>0</v>
      </c>
      <c r="I11" s="1">
        <v>0</v>
      </c>
      <c r="J11" s="1">
        <v>0</v>
      </c>
      <c r="K11" s="1">
        <v>1.98</v>
      </c>
      <c r="L11" s="1">
        <v>1.98</v>
      </c>
      <c r="M11" s="1">
        <v>0</v>
      </c>
      <c r="N11" s="1">
        <v>0.15</v>
      </c>
      <c r="O11" s="1">
        <v>0.15</v>
      </c>
      <c r="P11" s="1">
        <v>1.22</v>
      </c>
      <c r="Q11" s="1">
        <v>0</v>
      </c>
      <c r="R11" s="1">
        <v>1.83</v>
      </c>
      <c r="S11" s="1">
        <v>1.5249999999999999</v>
      </c>
      <c r="T11" s="1">
        <v>1.5249999999999999</v>
      </c>
      <c r="U11" s="1">
        <v>2.44</v>
      </c>
      <c r="V11" s="1">
        <v>0.61</v>
      </c>
      <c r="W11" s="1">
        <v>0.61</v>
      </c>
      <c r="X11" s="1">
        <v>0.46363636363636362</v>
      </c>
      <c r="Y11" s="1">
        <v>0.46363636363636362</v>
      </c>
      <c r="Z11" s="1">
        <v>0.46363636363636362</v>
      </c>
      <c r="AA11" s="1">
        <v>0.46363636363636362</v>
      </c>
      <c r="AB11" s="1">
        <v>0.46363636363636362</v>
      </c>
      <c r="AC11" s="1">
        <v>0.46363636363636362</v>
      </c>
      <c r="AD11" s="1">
        <v>0.46363636363636362</v>
      </c>
      <c r="AE11" s="1">
        <v>0.46363636363636362</v>
      </c>
      <c r="AF11" s="1">
        <v>0.46363636363636362</v>
      </c>
      <c r="AG11" s="1">
        <v>0.46363636363636362</v>
      </c>
      <c r="AH11" s="1">
        <v>0.46363636363636362</v>
      </c>
      <c r="AI11" s="1">
        <v>1.8</v>
      </c>
      <c r="AJ11" s="1">
        <v>0</v>
      </c>
      <c r="AK11" s="1">
        <v>0</v>
      </c>
      <c r="AL11" s="1">
        <v>0.1</v>
      </c>
      <c r="AM11" s="1">
        <v>0.1</v>
      </c>
      <c r="AN11" s="1">
        <v>0</v>
      </c>
      <c r="AO11" s="1">
        <v>0.4</v>
      </c>
      <c r="AP11" s="1">
        <v>0.4</v>
      </c>
      <c r="AQ11" s="1">
        <v>0</v>
      </c>
      <c r="AR11" s="1">
        <v>2.4</v>
      </c>
      <c r="AS11" s="1">
        <v>0.55000000000000004</v>
      </c>
      <c r="AT11" s="1">
        <v>0.55000000000000004</v>
      </c>
      <c r="AU11" s="1">
        <v>1.3</v>
      </c>
      <c r="AV11" s="1">
        <v>0.4</v>
      </c>
      <c r="AW11" s="1">
        <v>0.4</v>
      </c>
      <c r="AX11" s="1">
        <v>0.1</v>
      </c>
      <c r="AY11" s="1">
        <v>0</v>
      </c>
      <c r="AZ11" s="1">
        <v>0</v>
      </c>
      <c r="BA11" s="1">
        <v>0.6</v>
      </c>
      <c r="BB11" s="1">
        <v>0</v>
      </c>
      <c r="BC11" s="1">
        <v>0.76666666666666661</v>
      </c>
      <c r="BD11" s="1">
        <v>0.76666666666666661</v>
      </c>
      <c r="BE11" s="1">
        <v>0.76666666666666661</v>
      </c>
      <c r="BF11" s="1">
        <v>0.6</v>
      </c>
      <c r="BG11" s="1">
        <v>1.5</v>
      </c>
      <c r="BH11" s="1">
        <v>0.2</v>
      </c>
      <c r="BI11" s="1">
        <v>1.2</v>
      </c>
      <c r="BJ11" s="1">
        <v>0.3</v>
      </c>
      <c r="BK11" s="1">
        <v>0</v>
      </c>
      <c r="BL11" s="1">
        <v>0.2</v>
      </c>
      <c r="BM11" s="1">
        <v>1.1000000000000001</v>
      </c>
      <c r="BN11" s="1">
        <v>0</v>
      </c>
      <c r="BO11" s="1">
        <v>0.3</v>
      </c>
      <c r="BP11" s="1">
        <v>0.62</v>
      </c>
      <c r="BQ11" s="1">
        <v>1.1000000000000001</v>
      </c>
      <c r="BR11" s="1">
        <v>0</v>
      </c>
      <c r="BS11" s="1">
        <v>0</v>
      </c>
      <c r="BT11" s="1">
        <v>0</v>
      </c>
      <c r="BU11" s="1">
        <v>3.01</v>
      </c>
      <c r="BV11" s="1">
        <v>0</v>
      </c>
      <c r="BW11" s="1">
        <v>0</v>
      </c>
      <c r="BX11" s="1">
        <v>0</v>
      </c>
      <c r="BY11" s="1">
        <v>1.1299999999999999</v>
      </c>
      <c r="BZ11" s="1">
        <v>0</v>
      </c>
      <c r="CA11" s="1" t="s">
        <v>141</v>
      </c>
      <c r="CB11" s="1"/>
      <c r="CC11" s="1"/>
      <c r="CD11" s="1"/>
      <c r="CE11" s="1"/>
      <c r="CF11" s="1"/>
      <c r="CG11" s="1"/>
      <c r="CH11" s="31">
        <v>11</v>
      </c>
      <c r="CI11" s="32"/>
      <c r="CJ11" s="33" t="s">
        <v>18</v>
      </c>
      <c r="CK11" s="34" t="str">
        <f t="shared" si="0"/>
        <v>TA 16897 62301</v>
      </c>
      <c r="CL11" s="35">
        <v>516897.8</v>
      </c>
      <c r="CM11" s="35">
        <v>462301.3</v>
      </c>
      <c r="CN11" s="36">
        <v>54.043439999999997</v>
      </c>
      <c r="CO11" s="36">
        <v>-0.21626000000000001</v>
      </c>
      <c r="CP11" s="13">
        <v>393.02926099719343</v>
      </c>
      <c r="CQ11" s="35">
        <v>7.1</v>
      </c>
      <c r="CR11" s="37">
        <v>13</v>
      </c>
      <c r="CS11" s="38" t="s">
        <v>142</v>
      </c>
    </row>
    <row r="12" spans="1:97" ht="13.35" customHeight="1" x14ac:dyDescent="0.3">
      <c r="A12" s="31">
        <v>12</v>
      </c>
      <c r="B12" s="1" t="s">
        <v>1</v>
      </c>
      <c r="C12" s="1">
        <v>8.3800000000000008</v>
      </c>
      <c r="D12" s="1">
        <v>8.3800000000000008</v>
      </c>
      <c r="E12" s="1">
        <v>0.30499999999999999</v>
      </c>
      <c r="F12" s="1">
        <v>0.30499999999999999</v>
      </c>
      <c r="G12" s="1">
        <v>0.46</v>
      </c>
      <c r="H12" s="1">
        <v>0.15</v>
      </c>
      <c r="I12" s="1">
        <v>0.61</v>
      </c>
      <c r="J12" s="1">
        <v>0</v>
      </c>
      <c r="K12" s="1"/>
      <c r="L12" s="1"/>
      <c r="M12" s="1"/>
      <c r="N12" s="1"/>
      <c r="O12" s="1"/>
      <c r="P12" s="1" t="s">
        <v>0</v>
      </c>
      <c r="Q12" s="1">
        <v>0.3</v>
      </c>
      <c r="R12" s="1">
        <v>1.22</v>
      </c>
      <c r="S12" s="1">
        <v>1.83</v>
      </c>
      <c r="T12" s="1">
        <v>1.83</v>
      </c>
      <c r="U12" s="1">
        <v>3.96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 t="s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0.2</v>
      </c>
      <c r="AS12" s="1">
        <v>2.25</v>
      </c>
      <c r="AT12" s="1">
        <v>2.25</v>
      </c>
      <c r="AU12" s="1">
        <v>2.1</v>
      </c>
      <c r="AV12" s="1">
        <v>0.3</v>
      </c>
      <c r="AW12" s="1">
        <v>0.3</v>
      </c>
      <c r="AX12" s="1" t="s">
        <v>0</v>
      </c>
      <c r="AY12" s="1">
        <v>0</v>
      </c>
      <c r="AZ12" s="1" t="s">
        <v>0</v>
      </c>
      <c r="BA12" s="1"/>
      <c r="BB12" s="1"/>
      <c r="BC12" s="1"/>
      <c r="BD12" s="1" t="s">
        <v>0</v>
      </c>
      <c r="BE12" s="1">
        <v>2.5000000000000001E-2</v>
      </c>
      <c r="BF12" s="1">
        <v>2.5000000000000001E-2</v>
      </c>
      <c r="BG12" s="1">
        <v>2.5000000000000001E-2</v>
      </c>
      <c r="BH12" s="1">
        <v>2.5000000000000001E-2</v>
      </c>
      <c r="BI12" s="1">
        <v>2.5000000000000001E-2</v>
      </c>
      <c r="BJ12" s="1">
        <v>2.5000000000000001E-2</v>
      </c>
      <c r="BK12" s="1">
        <v>2.5000000000000001E-2</v>
      </c>
      <c r="BL12" s="1">
        <v>2.5000000000000001E-2</v>
      </c>
      <c r="BM12" s="1">
        <v>2.8</v>
      </c>
      <c r="BN12" s="1">
        <v>0</v>
      </c>
      <c r="BO12" s="1">
        <v>1</v>
      </c>
      <c r="BP12" s="1">
        <v>1.1100000000000001</v>
      </c>
      <c r="BQ12" s="1">
        <v>0.72</v>
      </c>
      <c r="BR12" s="1">
        <v>0.72</v>
      </c>
      <c r="BS12" s="1">
        <v>0</v>
      </c>
      <c r="BT12" s="1">
        <v>3.3</v>
      </c>
      <c r="BU12" s="1">
        <v>1.31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 t="s">
        <v>141</v>
      </c>
      <c r="CB12" s="1"/>
      <c r="CC12" s="1"/>
      <c r="CD12" s="1"/>
      <c r="CE12" s="1"/>
      <c r="CF12" s="1"/>
      <c r="CG12" s="1"/>
      <c r="CH12" s="31">
        <v>12</v>
      </c>
      <c r="CI12" s="32"/>
      <c r="CJ12" s="33" t="s">
        <v>19</v>
      </c>
      <c r="CK12" s="34" t="str">
        <f t="shared" si="0"/>
        <v>TA 16852 61418</v>
      </c>
      <c r="CL12" s="35">
        <v>516852.1</v>
      </c>
      <c r="CM12" s="35">
        <v>461418.9</v>
      </c>
      <c r="CN12" s="36">
        <v>54.035519999999998</v>
      </c>
      <c r="CO12" s="36">
        <v>-0.21728</v>
      </c>
      <c r="CP12" s="13">
        <v>884.14591555919094</v>
      </c>
      <c r="CQ12" s="35">
        <v>5.2</v>
      </c>
      <c r="CR12" s="37"/>
      <c r="CS12" s="38"/>
    </row>
    <row r="13" spans="1:97" ht="13.35" customHeight="1" x14ac:dyDescent="0.3">
      <c r="A13" s="31">
        <v>13</v>
      </c>
      <c r="B13" s="1" t="s">
        <v>1</v>
      </c>
      <c r="C13" s="1">
        <v>0.99</v>
      </c>
      <c r="D13" s="1">
        <v>0.99</v>
      </c>
      <c r="E13" s="1">
        <v>0</v>
      </c>
      <c r="F13" s="1">
        <v>0</v>
      </c>
      <c r="G13" s="1">
        <v>0</v>
      </c>
      <c r="H13" s="1">
        <v>0.15</v>
      </c>
      <c r="I13" s="1">
        <v>0.61</v>
      </c>
      <c r="J13" s="1">
        <v>0</v>
      </c>
      <c r="K13" s="1">
        <v>3.43</v>
      </c>
      <c r="L13" s="1">
        <v>3.43</v>
      </c>
      <c r="M13" s="1">
        <v>1.37</v>
      </c>
      <c r="N13" s="1">
        <v>0.15</v>
      </c>
      <c r="O13" s="1">
        <v>0.15</v>
      </c>
      <c r="P13" s="1">
        <v>0.91</v>
      </c>
      <c r="Q13" s="1">
        <v>0.61</v>
      </c>
      <c r="R13" s="1">
        <v>0.61</v>
      </c>
      <c r="S13" s="1">
        <v>3.96</v>
      </c>
      <c r="T13" s="1">
        <v>3.96</v>
      </c>
      <c r="U13" s="1">
        <v>0.91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 t="s">
        <v>0</v>
      </c>
      <c r="AI13" s="1">
        <v>0</v>
      </c>
      <c r="AJ13" s="1">
        <v>0</v>
      </c>
      <c r="AK13" s="1">
        <v>2.8</v>
      </c>
      <c r="AL13" s="1">
        <v>0</v>
      </c>
      <c r="AM13" s="1">
        <v>1.1000000000000001</v>
      </c>
      <c r="AN13" s="1">
        <v>2</v>
      </c>
      <c r="AO13" s="1">
        <v>4.95</v>
      </c>
      <c r="AP13" s="1">
        <v>4.95</v>
      </c>
      <c r="AQ13" s="1">
        <v>0</v>
      </c>
      <c r="AR13" s="1">
        <v>3.7</v>
      </c>
      <c r="AS13" s="1">
        <v>0</v>
      </c>
      <c r="AT13" s="1">
        <v>0</v>
      </c>
      <c r="AU13" s="1">
        <v>3.6</v>
      </c>
      <c r="AV13" s="1">
        <v>0</v>
      </c>
      <c r="AW13" s="1">
        <v>0</v>
      </c>
      <c r="AX13" s="1" t="s">
        <v>0</v>
      </c>
      <c r="AY13" s="1">
        <v>0</v>
      </c>
      <c r="AZ13" s="1">
        <v>0</v>
      </c>
      <c r="BA13" s="1">
        <v>0</v>
      </c>
      <c r="BB13" s="1">
        <v>0.4</v>
      </c>
      <c r="BC13" s="1">
        <v>1.3</v>
      </c>
      <c r="BD13" s="1">
        <v>0.9</v>
      </c>
      <c r="BE13" s="1">
        <v>0</v>
      </c>
      <c r="BF13" s="1">
        <v>0.4</v>
      </c>
      <c r="BG13" s="1">
        <v>0</v>
      </c>
      <c r="BH13" s="1">
        <v>0</v>
      </c>
      <c r="BI13" s="1">
        <v>1.6</v>
      </c>
      <c r="BJ13" s="1">
        <v>0.4</v>
      </c>
      <c r="BK13" s="1">
        <v>0.8</v>
      </c>
      <c r="BL13" s="1">
        <v>0.3</v>
      </c>
      <c r="BM13" s="1">
        <v>0.5</v>
      </c>
      <c r="BN13" s="1">
        <v>0</v>
      </c>
      <c r="BO13" s="1">
        <v>0</v>
      </c>
      <c r="BP13" s="1">
        <v>0.52</v>
      </c>
      <c r="BQ13" s="1">
        <v>3.03</v>
      </c>
      <c r="BR13" s="1">
        <v>1.1499999999999999</v>
      </c>
      <c r="BS13" s="1">
        <v>0</v>
      </c>
      <c r="BT13" s="1">
        <v>0.98</v>
      </c>
      <c r="BU13" s="1">
        <v>1.81</v>
      </c>
      <c r="BV13" s="1">
        <v>0</v>
      </c>
      <c r="BW13" s="1">
        <v>2.67</v>
      </c>
      <c r="BX13" s="1">
        <v>0</v>
      </c>
      <c r="BY13" s="1">
        <v>2.31</v>
      </c>
      <c r="BZ13" s="1">
        <v>0</v>
      </c>
      <c r="CA13" s="1" t="s">
        <v>141</v>
      </c>
      <c r="CB13" s="1"/>
      <c r="CC13" s="1"/>
      <c r="CD13" s="1"/>
      <c r="CE13" s="1"/>
      <c r="CF13" s="1"/>
      <c r="CG13" s="1"/>
      <c r="CH13" s="31">
        <v>13</v>
      </c>
      <c r="CI13" s="32"/>
      <c r="CJ13" s="33" t="s">
        <v>20</v>
      </c>
      <c r="CK13" s="34" t="str">
        <f t="shared" si="0"/>
        <v>TA 16893 61145</v>
      </c>
      <c r="CL13" s="35">
        <v>516893.7</v>
      </c>
      <c r="CM13" s="35">
        <v>461145.5</v>
      </c>
      <c r="CN13" s="36">
        <v>54.033050000000003</v>
      </c>
      <c r="CO13" s="36">
        <v>-0.21676000000000001</v>
      </c>
      <c r="CP13" s="13">
        <v>276.06158733152284</v>
      </c>
      <c r="CQ13" s="35">
        <v>10.4</v>
      </c>
      <c r="CR13" s="37"/>
      <c r="CS13" s="38"/>
    </row>
    <row r="14" spans="1:97" ht="13.35" customHeight="1" x14ac:dyDescent="0.3">
      <c r="A14" s="31">
        <v>14</v>
      </c>
      <c r="B14" s="1" t="s">
        <v>1</v>
      </c>
      <c r="C14" s="1">
        <v>1.79</v>
      </c>
      <c r="D14" s="1">
        <v>1.79</v>
      </c>
      <c r="E14" s="1">
        <v>0.34499999999999997</v>
      </c>
      <c r="F14" s="1">
        <v>0.34499999999999997</v>
      </c>
      <c r="G14" s="1">
        <v>0</v>
      </c>
      <c r="H14" s="1">
        <v>0</v>
      </c>
      <c r="I14" s="1">
        <v>0</v>
      </c>
      <c r="J14" s="1">
        <v>0</v>
      </c>
      <c r="K14" s="1">
        <v>1.22</v>
      </c>
      <c r="L14" s="1">
        <v>1.22</v>
      </c>
      <c r="M14" s="1">
        <v>4.2699999999999996</v>
      </c>
      <c r="N14" s="1">
        <v>0</v>
      </c>
      <c r="O14" s="1">
        <v>0</v>
      </c>
      <c r="P14" s="1">
        <v>0</v>
      </c>
      <c r="Q14" s="1">
        <v>0.3</v>
      </c>
      <c r="R14" s="1">
        <v>0</v>
      </c>
      <c r="S14" s="1">
        <v>0.91500000000000004</v>
      </c>
      <c r="T14" s="1">
        <v>0.91500000000000004</v>
      </c>
      <c r="U14" s="1">
        <v>3.05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 t="s">
        <v>0</v>
      </c>
      <c r="AI14" s="1">
        <v>0.3</v>
      </c>
      <c r="AJ14" s="1">
        <v>1.2</v>
      </c>
      <c r="AK14" s="1">
        <v>0.8</v>
      </c>
      <c r="AL14" s="1">
        <v>0</v>
      </c>
      <c r="AM14" s="1">
        <v>0.6</v>
      </c>
      <c r="AN14" s="1">
        <v>0</v>
      </c>
      <c r="AO14" s="1"/>
      <c r="AP14" s="1"/>
      <c r="AQ14" s="1"/>
      <c r="AR14" s="1"/>
      <c r="AS14" s="1"/>
      <c r="AT14" s="1"/>
      <c r="AU14" s="1"/>
      <c r="AV14" s="1"/>
      <c r="AW14" s="1"/>
      <c r="AX14" s="1" t="s">
        <v>0</v>
      </c>
      <c r="AY14" s="1">
        <v>0</v>
      </c>
      <c r="AZ14" s="1">
        <v>2.1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0.4</v>
      </c>
      <c r="BG14" s="1">
        <v>1.2</v>
      </c>
      <c r="BH14" s="1">
        <v>0</v>
      </c>
      <c r="BI14" s="1">
        <v>0</v>
      </c>
      <c r="BJ14" s="1">
        <v>0.2</v>
      </c>
      <c r="BK14" s="1">
        <v>1.25</v>
      </c>
      <c r="BL14" s="1">
        <v>0</v>
      </c>
      <c r="BM14" s="1">
        <v>3.1</v>
      </c>
      <c r="BN14" s="1">
        <v>0</v>
      </c>
      <c r="BO14" s="1">
        <v>4.2</v>
      </c>
      <c r="BP14" s="1">
        <v>1.53</v>
      </c>
      <c r="BQ14" s="1">
        <v>1.92</v>
      </c>
      <c r="BR14" s="1">
        <v>0.35</v>
      </c>
      <c r="BS14" s="1">
        <v>0</v>
      </c>
      <c r="BT14" s="1">
        <v>2.67</v>
      </c>
      <c r="BU14" s="1">
        <v>2.85</v>
      </c>
      <c r="BV14" s="1">
        <v>0</v>
      </c>
      <c r="BW14" s="1">
        <v>0</v>
      </c>
      <c r="BX14" s="1">
        <v>0</v>
      </c>
      <c r="BY14" s="1">
        <v>0.56000000000000005</v>
      </c>
      <c r="BZ14" s="1">
        <v>0.69</v>
      </c>
      <c r="CA14" s="1" t="s">
        <v>141</v>
      </c>
      <c r="CB14" s="1"/>
      <c r="CC14" s="1"/>
      <c r="CD14" s="1"/>
      <c r="CE14" s="1"/>
      <c r="CF14" s="1"/>
      <c r="CG14" s="1"/>
      <c r="CH14" s="31">
        <v>14</v>
      </c>
      <c r="CI14" s="32"/>
      <c r="CJ14" s="33" t="s">
        <v>21</v>
      </c>
      <c r="CK14" s="34" t="str">
        <f t="shared" si="0"/>
        <v>TA 16892 60683</v>
      </c>
      <c r="CL14" s="35">
        <v>516892.7</v>
      </c>
      <c r="CM14" s="35">
        <v>460683.9</v>
      </c>
      <c r="CN14" s="36">
        <v>54.0289</v>
      </c>
      <c r="CO14" s="36">
        <v>-0.21695999999999999</v>
      </c>
      <c r="CP14" s="13">
        <v>462.00108224981466</v>
      </c>
      <c r="CQ14" s="35">
        <v>9.1</v>
      </c>
      <c r="CR14" s="37"/>
      <c r="CS14" s="38"/>
    </row>
    <row r="15" spans="1:97" ht="13.35" customHeight="1" x14ac:dyDescent="0.3">
      <c r="A15" s="31">
        <v>15</v>
      </c>
      <c r="B15" s="1" t="s">
        <v>1</v>
      </c>
      <c r="C15" s="1"/>
      <c r="D15" s="1"/>
      <c r="E15" s="1"/>
      <c r="F15" s="1"/>
      <c r="G15" s="1"/>
      <c r="H15" s="1"/>
      <c r="I15" s="1" t="s">
        <v>0</v>
      </c>
      <c r="J15" s="1">
        <v>0</v>
      </c>
      <c r="K15" s="1">
        <v>0.68500000000000005</v>
      </c>
      <c r="L15" s="1">
        <v>0.68500000000000005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0.91</v>
      </c>
      <c r="S15" s="1">
        <v>4.42</v>
      </c>
      <c r="T15" s="1">
        <v>4.42</v>
      </c>
      <c r="U15" s="1">
        <v>3.05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 t="s">
        <v>0</v>
      </c>
      <c r="AI15" s="1">
        <v>0</v>
      </c>
      <c r="AJ15" s="1">
        <v>3.7</v>
      </c>
      <c r="AK15" s="1">
        <v>0.5</v>
      </c>
      <c r="AL15" s="1">
        <v>0</v>
      </c>
      <c r="AM15" s="1">
        <v>0.4</v>
      </c>
      <c r="AN15" s="1">
        <v>0.2</v>
      </c>
      <c r="AO15" s="1">
        <v>0.1</v>
      </c>
      <c r="AP15" s="1">
        <v>0.1</v>
      </c>
      <c r="AQ15" s="1">
        <v>0</v>
      </c>
      <c r="AR15" s="1">
        <v>1.6</v>
      </c>
      <c r="AS15" s="1">
        <v>0.9</v>
      </c>
      <c r="AT15" s="1">
        <v>0.9</v>
      </c>
      <c r="AU15" s="1">
        <v>4.4000000000000004</v>
      </c>
      <c r="AV15" s="1"/>
      <c r="AW15" s="1"/>
      <c r="AX15" s="1" t="s">
        <v>0</v>
      </c>
      <c r="AY15" s="1">
        <v>0</v>
      </c>
      <c r="AZ15" s="1">
        <v>0</v>
      </c>
      <c r="BA15" s="1">
        <v>0</v>
      </c>
      <c r="BB15" s="1"/>
      <c r="BC15" s="1"/>
      <c r="BD15" s="1"/>
      <c r="BE15" s="1"/>
      <c r="BF15" s="1"/>
      <c r="BG15" s="1"/>
      <c r="BH15" s="1" t="s">
        <v>0</v>
      </c>
      <c r="BI15" s="1">
        <v>0</v>
      </c>
      <c r="BJ15" s="1">
        <v>0</v>
      </c>
      <c r="BK15" s="1"/>
      <c r="BL15" s="1" t="s">
        <v>0</v>
      </c>
      <c r="BM15" s="1">
        <v>0</v>
      </c>
      <c r="BN15" s="1">
        <v>0</v>
      </c>
      <c r="BO15" s="1">
        <v>0</v>
      </c>
      <c r="BP15" s="1">
        <v>0</v>
      </c>
      <c r="BQ15" s="1">
        <v>8.25</v>
      </c>
      <c r="BR15" s="1">
        <v>0.49</v>
      </c>
      <c r="BS15" s="1">
        <v>0</v>
      </c>
      <c r="BT15" s="1">
        <v>1.59</v>
      </c>
      <c r="BU15" s="1">
        <v>2.96</v>
      </c>
      <c r="BV15" s="1">
        <v>0.48</v>
      </c>
      <c r="BW15" s="1">
        <v>0</v>
      </c>
      <c r="BX15" s="1">
        <v>0</v>
      </c>
      <c r="BY15" s="1">
        <v>0</v>
      </c>
      <c r="BZ15" s="1">
        <v>0</v>
      </c>
      <c r="CA15" s="1" t="s">
        <v>141</v>
      </c>
      <c r="CB15" s="1"/>
      <c r="CC15" s="1"/>
      <c r="CD15" s="1"/>
      <c r="CE15" s="1"/>
      <c r="CF15" s="1"/>
      <c r="CG15" s="1"/>
      <c r="CH15" s="31">
        <v>15</v>
      </c>
      <c r="CI15" s="32"/>
      <c r="CJ15" s="33" t="s">
        <v>22</v>
      </c>
      <c r="CK15" s="34" t="str">
        <f t="shared" si="0"/>
        <v>TA 16966 59984</v>
      </c>
      <c r="CL15" s="35">
        <v>516966.3</v>
      </c>
      <c r="CM15" s="35">
        <v>459984.5</v>
      </c>
      <c r="CN15" s="36">
        <v>54.02261</v>
      </c>
      <c r="CO15" s="36">
        <v>-0.21609999999999999</v>
      </c>
      <c r="CP15" s="13">
        <v>702.90611037321332</v>
      </c>
      <c r="CQ15" s="35">
        <v>5.6</v>
      </c>
      <c r="CR15" s="37"/>
      <c r="CS15" s="38"/>
    </row>
    <row r="16" spans="1:97" ht="13.35" customHeight="1" x14ac:dyDescent="0.3">
      <c r="A16" s="31">
        <v>16</v>
      </c>
      <c r="B16" s="1" t="s">
        <v>1</v>
      </c>
      <c r="C16" s="1">
        <v>5.03</v>
      </c>
      <c r="D16" s="1">
        <v>5.03</v>
      </c>
      <c r="E16" s="1">
        <v>0.15</v>
      </c>
      <c r="F16" s="1">
        <v>0.15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3.96</v>
      </c>
      <c r="S16" s="1">
        <v>7.165</v>
      </c>
      <c r="T16" s="1">
        <v>7.165</v>
      </c>
      <c r="U16" s="1">
        <v>1.83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 t="s">
        <v>0</v>
      </c>
      <c r="AI16" s="1">
        <v>1.2</v>
      </c>
      <c r="AJ16" s="1">
        <v>1.2</v>
      </c>
      <c r="AK16" s="1">
        <v>0</v>
      </c>
      <c r="AL16" s="1">
        <v>0</v>
      </c>
      <c r="AM16" s="1">
        <v>8.5</v>
      </c>
      <c r="AN16" s="1">
        <v>0</v>
      </c>
      <c r="AO16" s="1">
        <v>1.95</v>
      </c>
      <c r="AP16" s="1">
        <v>1.95</v>
      </c>
      <c r="AQ16" s="1">
        <v>0.7</v>
      </c>
      <c r="AR16" s="1">
        <v>3</v>
      </c>
      <c r="AS16" s="1">
        <v>0.2</v>
      </c>
      <c r="AT16" s="1">
        <v>0.2</v>
      </c>
      <c r="AU16" s="1">
        <v>1.1000000000000001</v>
      </c>
      <c r="AV16" s="1">
        <v>0</v>
      </c>
      <c r="AW16" s="1">
        <v>0</v>
      </c>
      <c r="AX16" s="1">
        <v>0</v>
      </c>
      <c r="AY16" s="1">
        <v>0.2</v>
      </c>
      <c r="AZ16" s="1">
        <v>0</v>
      </c>
      <c r="BA16" s="1">
        <v>0</v>
      </c>
      <c r="BB16" s="1">
        <v>0.6</v>
      </c>
      <c r="BC16" s="1">
        <v>1.2</v>
      </c>
      <c r="BD16" s="1">
        <v>0</v>
      </c>
      <c r="BE16" s="1">
        <v>0</v>
      </c>
      <c r="BF16" s="1">
        <v>0.2</v>
      </c>
      <c r="BG16" s="1">
        <v>1.8</v>
      </c>
      <c r="BH16" s="1">
        <v>0</v>
      </c>
      <c r="BI16" s="1">
        <v>0.1</v>
      </c>
      <c r="BJ16" s="1">
        <v>0</v>
      </c>
      <c r="BK16" s="1">
        <v>0</v>
      </c>
      <c r="BL16" s="1">
        <v>0</v>
      </c>
      <c r="BM16" s="1">
        <v>0</v>
      </c>
      <c r="BN16" s="1">
        <v>0.7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2.97</v>
      </c>
      <c r="BU16" s="1">
        <v>0</v>
      </c>
      <c r="BV16" s="1">
        <v>0</v>
      </c>
      <c r="BW16" s="1">
        <v>0</v>
      </c>
      <c r="BX16" s="1">
        <v>0</v>
      </c>
      <c r="BY16" s="1">
        <v>1.4</v>
      </c>
      <c r="BZ16" s="1">
        <v>0</v>
      </c>
      <c r="CA16" s="1" t="s">
        <v>141</v>
      </c>
      <c r="CB16" s="1"/>
      <c r="CC16" s="1"/>
      <c r="CD16" s="1"/>
      <c r="CE16" s="1"/>
      <c r="CF16" s="1"/>
      <c r="CG16" s="1"/>
      <c r="CH16" s="31">
        <v>16</v>
      </c>
      <c r="CI16" s="32"/>
      <c r="CJ16" s="33" t="s">
        <v>23</v>
      </c>
      <c r="CK16" s="34" t="str">
        <f t="shared" si="0"/>
        <v>TA 17032 59544</v>
      </c>
      <c r="CL16" s="35">
        <v>517032.4</v>
      </c>
      <c r="CM16" s="35">
        <v>459544.4</v>
      </c>
      <c r="CN16" s="36">
        <v>54.018639999999998</v>
      </c>
      <c r="CO16" s="36">
        <v>-0.21526000000000001</v>
      </c>
      <c r="CP16" s="13">
        <v>444.92246515544707</v>
      </c>
      <c r="CQ16" s="35">
        <v>13.2</v>
      </c>
      <c r="CR16" s="37"/>
      <c r="CS16" s="38"/>
    </row>
    <row r="17" spans="1:97" ht="13.35" customHeight="1" x14ac:dyDescent="0.3">
      <c r="A17" s="31">
        <v>17</v>
      </c>
      <c r="B17" s="1" t="s">
        <v>1</v>
      </c>
      <c r="C17" s="1">
        <v>4.8</v>
      </c>
      <c r="D17" s="1">
        <v>4.8</v>
      </c>
      <c r="E17" s="1">
        <v>0.38</v>
      </c>
      <c r="F17" s="1">
        <v>0.38</v>
      </c>
      <c r="G17" s="1">
        <v>0</v>
      </c>
      <c r="H17" s="1">
        <v>0</v>
      </c>
      <c r="I17" s="1">
        <v>0</v>
      </c>
      <c r="J17" s="1">
        <v>0</v>
      </c>
      <c r="K17" s="1">
        <v>0.45500000000000002</v>
      </c>
      <c r="L17" s="1">
        <v>0.45500000000000002</v>
      </c>
      <c r="M17" s="1">
        <v>0</v>
      </c>
      <c r="N17" s="1">
        <v>1.675</v>
      </c>
      <c r="O17" s="1">
        <v>1.675</v>
      </c>
      <c r="P17" s="1">
        <v>1.22</v>
      </c>
      <c r="Q17" s="1">
        <v>4.57</v>
      </c>
      <c r="R17" s="1">
        <v>1.22</v>
      </c>
      <c r="S17" s="1">
        <v>3.5049999999999999</v>
      </c>
      <c r="T17" s="1">
        <v>3.5049999999999999</v>
      </c>
      <c r="U17" s="1">
        <v>1.83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 t="s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2</v>
      </c>
      <c r="AS17" s="1">
        <v>1.25</v>
      </c>
      <c r="AT17" s="1">
        <v>1.25</v>
      </c>
      <c r="AU17" s="1">
        <v>3</v>
      </c>
      <c r="AV17" s="1">
        <v>0</v>
      </c>
      <c r="AW17" s="1">
        <v>0</v>
      </c>
      <c r="AX17" s="1">
        <v>0</v>
      </c>
      <c r="AY17" s="1">
        <v>0.8</v>
      </c>
      <c r="AZ17" s="1">
        <v>0</v>
      </c>
      <c r="BA17" s="1">
        <v>0.3</v>
      </c>
      <c r="BB17" s="1">
        <v>0.5</v>
      </c>
      <c r="BC17" s="1">
        <v>2.1</v>
      </c>
      <c r="BD17" s="1">
        <v>0.1</v>
      </c>
      <c r="BE17" s="1">
        <v>0.3</v>
      </c>
      <c r="BF17" s="1">
        <v>0.1</v>
      </c>
      <c r="BG17" s="1">
        <v>0.8</v>
      </c>
      <c r="BH17" s="1">
        <v>0.1</v>
      </c>
      <c r="BI17" s="1">
        <v>0.3</v>
      </c>
      <c r="BJ17" s="1">
        <v>0</v>
      </c>
      <c r="BK17" s="1">
        <v>0</v>
      </c>
      <c r="BL17" s="1">
        <v>0</v>
      </c>
      <c r="BM17" s="1">
        <v>3.2</v>
      </c>
      <c r="BN17" s="1">
        <v>0</v>
      </c>
      <c r="BO17" s="1">
        <v>1.3</v>
      </c>
      <c r="BP17" s="1">
        <v>0.96</v>
      </c>
      <c r="BQ17" s="1">
        <v>2.4500000000000002</v>
      </c>
      <c r="BR17" s="1">
        <v>3.1</v>
      </c>
      <c r="BS17" s="1">
        <v>1.8</v>
      </c>
      <c r="BT17" s="1">
        <v>0.39</v>
      </c>
      <c r="BU17" s="1">
        <v>2.4500000000000002</v>
      </c>
      <c r="BV17" s="1">
        <v>1.01</v>
      </c>
      <c r="BW17" s="1">
        <v>1.74</v>
      </c>
      <c r="BX17" s="1">
        <v>1.33</v>
      </c>
      <c r="BY17" s="1">
        <v>1.67</v>
      </c>
      <c r="BZ17" s="1">
        <v>0</v>
      </c>
      <c r="CA17" s="1" t="s">
        <v>141</v>
      </c>
      <c r="CB17" s="1"/>
      <c r="CC17" s="1"/>
      <c r="CD17" s="1"/>
      <c r="CE17" s="1"/>
      <c r="CF17" s="1"/>
      <c r="CG17" s="1"/>
      <c r="CH17" s="31">
        <v>17</v>
      </c>
      <c r="CI17" s="32"/>
      <c r="CJ17" s="33" t="s">
        <v>24</v>
      </c>
      <c r="CK17" s="34" t="str">
        <f t="shared" si="0"/>
        <v>TA 17078 59385</v>
      </c>
      <c r="CL17" s="35">
        <v>517078.4</v>
      </c>
      <c r="CM17" s="35">
        <v>459385.8</v>
      </c>
      <c r="CN17" s="36">
        <v>54.017200000000003</v>
      </c>
      <c r="CO17" s="36">
        <v>-0.21462000000000001</v>
      </c>
      <c r="CP17" s="13">
        <v>165.52039149301211</v>
      </c>
      <c r="CQ17" s="35">
        <v>12.4</v>
      </c>
      <c r="CR17" s="37"/>
      <c r="CS17" s="38"/>
    </row>
    <row r="18" spans="1:97" ht="13.35" customHeight="1" x14ac:dyDescent="0.3">
      <c r="A18" s="31">
        <v>18</v>
      </c>
      <c r="B18" s="1" t="s">
        <v>1</v>
      </c>
      <c r="C18" s="1">
        <v>1.37</v>
      </c>
      <c r="D18" s="1">
        <v>1.37</v>
      </c>
      <c r="E18" s="1">
        <v>0</v>
      </c>
      <c r="F18" s="1">
        <v>0</v>
      </c>
      <c r="G18" s="1">
        <v>0</v>
      </c>
      <c r="H18" s="1">
        <v>0.61</v>
      </c>
      <c r="I18" s="1">
        <v>0</v>
      </c>
      <c r="J18" s="1">
        <v>0</v>
      </c>
      <c r="K18" s="1">
        <v>1.45</v>
      </c>
      <c r="L18" s="1">
        <v>1.45</v>
      </c>
      <c r="M18" s="1">
        <v>0.46</v>
      </c>
      <c r="N18" s="1">
        <v>1.22</v>
      </c>
      <c r="O18" s="1">
        <v>1.22</v>
      </c>
      <c r="P18" s="1">
        <v>1.22</v>
      </c>
      <c r="Q18" s="1">
        <v>3.05</v>
      </c>
      <c r="R18" s="1">
        <v>4.88</v>
      </c>
      <c r="S18" s="1">
        <v>3.05</v>
      </c>
      <c r="T18" s="1">
        <v>3.05</v>
      </c>
      <c r="U18" s="1">
        <v>3.96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 t="s">
        <v>0</v>
      </c>
      <c r="AI18" s="1">
        <v>1.2</v>
      </c>
      <c r="AJ18" s="1">
        <v>9.1</v>
      </c>
      <c r="AK18" s="1">
        <v>0.9</v>
      </c>
      <c r="AL18" s="1">
        <v>2.4</v>
      </c>
      <c r="AM18" s="1">
        <v>1.3</v>
      </c>
      <c r="AN18" s="1">
        <v>0</v>
      </c>
      <c r="AO18" s="1">
        <v>2.5499999999999998</v>
      </c>
      <c r="AP18" s="1">
        <v>2.5499999999999998</v>
      </c>
      <c r="AQ18" s="1">
        <v>0</v>
      </c>
      <c r="AR18" s="1">
        <v>1.0666666666666667</v>
      </c>
      <c r="AS18" s="1">
        <v>1.0666666666666667</v>
      </c>
      <c r="AT18" s="1">
        <v>1.0666666666666667</v>
      </c>
      <c r="AU18" s="1"/>
      <c r="AV18" s="1"/>
      <c r="AW18" s="1" t="s">
        <v>0</v>
      </c>
      <c r="AX18" s="1">
        <v>0</v>
      </c>
      <c r="AY18" s="1">
        <v>0.2</v>
      </c>
      <c r="AZ18" s="1">
        <v>0.2</v>
      </c>
      <c r="BA18" s="1" t="s">
        <v>0</v>
      </c>
      <c r="BB18" s="1">
        <v>0</v>
      </c>
      <c r="BC18" s="1">
        <v>1.2</v>
      </c>
      <c r="BD18" s="1">
        <v>0.5</v>
      </c>
      <c r="BE18" s="1">
        <v>0</v>
      </c>
      <c r="BF18" s="1">
        <v>0</v>
      </c>
      <c r="BG18" s="1">
        <v>0</v>
      </c>
      <c r="BH18" s="1">
        <v>1.8</v>
      </c>
      <c r="BI18" s="1">
        <v>0</v>
      </c>
      <c r="BJ18" s="1">
        <v>0</v>
      </c>
      <c r="BK18" s="1">
        <v>0</v>
      </c>
      <c r="BL18" s="1">
        <v>0</v>
      </c>
      <c r="BM18" s="1">
        <v>3.2</v>
      </c>
      <c r="BN18" s="1">
        <v>0.6</v>
      </c>
      <c r="BO18" s="1">
        <v>0.6</v>
      </c>
      <c r="BP18" s="1">
        <v>1.31</v>
      </c>
      <c r="BQ18" s="1">
        <v>1.56</v>
      </c>
      <c r="BR18" s="1">
        <v>0.78</v>
      </c>
      <c r="BS18" s="1">
        <v>0</v>
      </c>
      <c r="BT18" s="1">
        <v>1.48</v>
      </c>
      <c r="BU18" s="1">
        <v>2.2000000000000002</v>
      </c>
      <c r="BV18" s="1">
        <v>0</v>
      </c>
      <c r="BW18" s="1">
        <v>1.67</v>
      </c>
      <c r="BX18" s="1">
        <v>0.55000000000000004</v>
      </c>
      <c r="BY18" s="1">
        <v>4</v>
      </c>
      <c r="BZ18" s="1">
        <v>0</v>
      </c>
      <c r="CA18" s="1" t="s">
        <v>141</v>
      </c>
      <c r="CB18" s="1"/>
      <c r="CC18" s="1"/>
      <c r="CD18" s="1"/>
      <c r="CE18" s="1"/>
      <c r="CF18" s="1"/>
      <c r="CG18" s="1"/>
      <c r="CH18" s="31">
        <v>18</v>
      </c>
      <c r="CI18" s="32"/>
      <c r="CJ18" s="33" t="s">
        <v>25</v>
      </c>
      <c r="CK18" s="34" t="str">
        <f t="shared" si="0"/>
        <v>TA 17026 59255</v>
      </c>
      <c r="CL18" s="35">
        <v>517026.5</v>
      </c>
      <c r="CM18" s="35">
        <v>459255.3</v>
      </c>
      <c r="CN18" s="36">
        <v>54.01605</v>
      </c>
      <c r="CO18" s="36">
        <v>-0.21546000000000001</v>
      </c>
      <c r="CP18" s="13">
        <v>140.01428498549711</v>
      </c>
      <c r="CQ18" s="35">
        <v>10.8</v>
      </c>
      <c r="CR18" s="37"/>
      <c r="CS18" s="38"/>
    </row>
    <row r="19" spans="1:97" ht="13.35" customHeight="1" x14ac:dyDescent="0.3">
      <c r="A19" s="31">
        <v>19</v>
      </c>
      <c r="B19" s="1" t="s">
        <v>1</v>
      </c>
      <c r="C19" s="1">
        <v>6.86</v>
      </c>
      <c r="D19" s="1">
        <v>6.86</v>
      </c>
      <c r="E19" s="1">
        <v>0.91500000000000004</v>
      </c>
      <c r="F19" s="1">
        <v>0.91500000000000004</v>
      </c>
      <c r="G19" s="1">
        <v>0</v>
      </c>
      <c r="H19" s="1">
        <v>0.3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 t="s">
        <v>0</v>
      </c>
      <c r="R19" s="1">
        <v>5.18</v>
      </c>
      <c r="S19" s="1">
        <v>8.99</v>
      </c>
      <c r="T19" s="1">
        <v>8.99</v>
      </c>
      <c r="U19" s="1">
        <v>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 t="s">
        <v>0</v>
      </c>
      <c r="AI19" s="1">
        <v>0.6</v>
      </c>
      <c r="AJ19" s="1"/>
      <c r="AK19" s="1" t="s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0.5</v>
      </c>
      <c r="AR19" s="1"/>
      <c r="AS19" s="1"/>
      <c r="AT19" s="1"/>
      <c r="AU19" s="1"/>
      <c r="AV19" s="1"/>
      <c r="AW19" s="1"/>
      <c r="AX19" s="1" t="s">
        <v>0</v>
      </c>
      <c r="AY19" s="1">
        <v>0</v>
      </c>
      <c r="AZ19" s="1">
        <v>0</v>
      </c>
      <c r="BA19" s="1">
        <v>0.9</v>
      </c>
      <c r="BB19" s="1">
        <v>1.4</v>
      </c>
      <c r="BC19" s="1">
        <v>0.6</v>
      </c>
      <c r="BD19" s="1">
        <v>0.6</v>
      </c>
      <c r="BE19" s="1">
        <v>0.7</v>
      </c>
      <c r="BF19" s="1">
        <v>0</v>
      </c>
      <c r="BG19" s="1">
        <v>1.6</v>
      </c>
      <c r="BH19" s="1">
        <v>1.6</v>
      </c>
      <c r="BI19" s="1">
        <v>0</v>
      </c>
      <c r="BJ19" s="1">
        <v>0</v>
      </c>
      <c r="BK19" s="1">
        <v>0</v>
      </c>
      <c r="BL19" s="1">
        <v>0</v>
      </c>
      <c r="BM19" s="1">
        <v>1.3</v>
      </c>
      <c r="BN19" s="1">
        <v>1.1000000000000001</v>
      </c>
      <c r="BO19" s="1">
        <v>0</v>
      </c>
      <c r="BP19" s="1">
        <v>0</v>
      </c>
      <c r="BQ19" s="1">
        <v>0</v>
      </c>
      <c r="BR19" s="1">
        <v>0.56999999999999995</v>
      </c>
      <c r="BS19" s="1">
        <v>0</v>
      </c>
      <c r="BT19" s="1">
        <v>1.6</v>
      </c>
      <c r="BU19" s="1">
        <v>1.1200000000000001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 t="s">
        <v>141</v>
      </c>
      <c r="CB19" s="1"/>
      <c r="CC19" s="1"/>
      <c r="CD19" s="1"/>
      <c r="CE19" s="1"/>
      <c r="CF19" s="1"/>
      <c r="CG19" s="1"/>
      <c r="CH19" s="31">
        <v>19</v>
      </c>
      <c r="CI19" s="32"/>
      <c r="CJ19" s="33" t="s">
        <v>26</v>
      </c>
      <c r="CK19" s="34" t="str">
        <f t="shared" si="0"/>
        <v>TA 17048 58842</v>
      </c>
      <c r="CL19" s="35">
        <v>517048.3</v>
      </c>
      <c r="CM19" s="35">
        <v>458842.4</v>
      </c>
      <c r="CN19" s="36">
        <v>54.012329999999999</v>
      </c>
      <c r="CO19" s="36">
        <v>-0.21528</v>
      </c>
      <c r="CP19" s="13">
        <v>413.58554133334979</v>
      </c>
      <c r="CQ19" s="35">
        <v>14</v>
      </c>
      <c r="CR19" s="37"/>
      <c r="CS19" s="38"/>
    </row>
    <row r="20" spans="1:97" ht="13.35" customHeight="1" x14ac:dyDescent="0.3">
      <c r="A20" s="31">
        <v>20</v>
      </c>
      <c r="B20" s="1" t="s">
        <v>1</v>
      </c>
      <c r="C20" s="1">
        <v>9.1449999999999996</v>
      </c>
      <c r="D20" s="1">
        <v>9.1449999999999996</v>
      </c>
      <c r="E20" s="1">
        <v>0.61</v>
      </c>
      <c r="F20" s="1">
        <v>0.61</v>
      </c>
      <c r="G20" s="1">
        <v>0</v>
      </c>
      <c r="H20" s="1">
        <v>0.61</v>
      </c>
      <c r="I20" s="1" t="s">
        <v>0</v>
      </c>
      <c r="J20" s="1">
        <v>0</v>
      </c>
      <c r="K20" s="1">
        <v>1.5249999999999999</v>
      </c>
      <c r="L20" s="1">
        <v>1.5249999999999999</v>
      </c>
      <c r="M20" s="1">
        <v>0</v>
      </c>
      <c r="N20" s="1">
        <v>1.0649999999999999</v>
      </c>
      <c r="O20" s="1">
        <v>1.0649999999999999</v>
      </c>
      <c r="P20" s="1">
        <v>13.11</v>
      </c>
      <c r="Q20" s="1">
        <v>3.96</v>
      </c>
      <c r="R20" s="1">
        <v>3.66</v>
      </c>
      <c r="S20" s="1" t="s">
        <v>0</v>
      </c>
      <c r="T20" s="1">
        <v>6.4</v>
      </c>
      <c r="U20" s="1">
        <v>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 t="s">
        <v>0</v>
      </c>
      <c r="AI20" s="1">
        <v>0.2</v>
      </c>
      <c r="AJ20" s="1">
        <v>0.6</v>
      </c>
      <c r="AK20" s="1">
        <v>7.5</v>
      </c>
      <c r="AL20" s="1">
        <v>0.8</v>
      </c>
      <c r="AM20" s="1">
        <v>3.8</v>
      </c>
      <c r="AN20" s="1">
        <v>0.6</v>
      </c>
      <c r="AO20" s="1">
        <v>2.6</v>
      </c>
      <c r="AP20" s="1">
        <v>2.6</v>
      </c>
      <c r="AQ20" s="1">
        <v>1</v>
      </c>
      <c r="AR20" s="1">
        <v>4.7</v>
      </c>
      <c r="AS20" s="1"/>
      <c r="AT20" s="1">
        <v>3.3</v>
      </c>
      <c r="AU20" s="1">
        <v>6.1</v>
      </c>
      <c r="AV20" s="1"/>
      <c r="AW20" s="1" t="s">
        <v>0</v>
      </c>
      <c r="AX20" s="1">
        <v>0</v>
      </c>
      <c r="AY20" s="1">
        <v>0.5</v>
      </c>
      <c r="AZ20" s="1">
        <v>0</v>
      </c>
      <c r="BA20" s="1">
        <v>0</v>
      </c>
      <c r="BB20" s="1">
        <v>0</v>
      </c>
      <c r="BC20" s="1">
        <v>0.1</v>
      </c>
      <c r="BD20" s="1">
        <v>0</v>
      </c>
      <c r="BE20" s="1">
        <v>0.9</v>
      </c>
      <c r="BF20" s="1">
        <v>1.2</v>
      </c>
      <c r="BG20" s="1">
        <v>1.5</v>
      </c>
      <c r="BH20" s="1">
        <v>1.2</v>
      </c>
      <c r="BI20" s="1">
        <v>0.5</v>
      </c>
      <c r="BJ20" s="1">
        <v>0</v>
      </c>
      <c r="BK20" s="1">
        <v>0</v>
      </c>
      <c r="BL20" s="1">
        <v>0</v>
      </c>
      <c r="BM20" s="1">
        <v>4.3</v>
      </c>
      <c r="BN20" s="1">
        <v>0</v>
      </c>
      <c r="BO20" s="1">
        <v>1.5</v>
      </c>
      <c r="BP20" s="1">
        <v>1.82</v>
      </c>
      <c r="BQ20" s="1">
        <v>0.84</v>
      </c>
      <c r="BR20" s="1">
        <v>0</v>
      </c>
      <c r="BS20" s="1">
        <v>0</v>
      </c>
      <c r="BT20" s="1">
        <v>0.56999999999999995</v>
      </c>
      <c r="BU20" s="1">
        <v>1.03</v>
      </c>
      <c r="BV20" s="1">
        <v>0</v>
      </c>
      <c r="BW20" s="1">
        <v>0</v>
      </c>
      <c r="BX20" s="1">
        <v>0</v>
      </c>
      <c r="BY20" s="1">
        <v>2.65</v>
      </c>
      <c r="BZ20" s="1">
        <v>0</v>
      </c>
      <c r="CA20" s="1" t="s">
        <v>141</v>
      </c>
      <c r="CB20" s="1"/>
      <c r="CC20" s="1"/>
      <c r="CD20" s="1"/>
      <c r="CE20" s="1"/>
      <c r="CF20" s="1"/>
      <c r="CG20" s="1"/>
      <c r="CH20" s="31">
        <v>20</v>
      </c>
      <c r="CI20" s="32"/>
      <c r="CJ20" s="33" t="s">
        <v>27</v>
      </c>
      <c r="CK20" s="34" t="str">
        <f t="shared" si="0"/>
        <v>TA 17207 58220</v>
      </c>
      <c r="CL20" s="35">
        <v>517207.4</v>
      </c>
      <c r="CM20" s="35">
        <v>458220.6</v>
      </c>
      <c r="CN20" s="36">
        <v>54.006709999999998</v>
      </c>
      <c r="CO20" s="36">
        <v>-0.21310000000000001</v>
      </c>
      <c r="CP20" s="13">
        <v>642.00077881572702</v>
      </c>
      <c r="CQ20" s="35">
        <v>10.1</v>
      </c>
      <c r="CR20" s="37"/>
      <c r="CS20" s="38"/>
    </row>
    <row r="21" spans="1:97" ht="13.35" customHeight="1" x14ac:dyDescent="0.3">
      <c r="A21" s="31">
        <v>21</v>
      </c>
      <c r="B21" s="1" t="s">
        <v>1</v>
      </c>
      <c r="C21" s="1">
        <v>0.76</v>
      </c>
      <c r="D21" s="1">
        <v>0.76</v>
      </c>
      <c r="E21" s="1">
        <v>0.61</v>
      </c>
      <c r="F21" s="1">
        <v>0.61</v>
      </c>
      <c r="G21" s="1">
        <v>0.91</v>
      </c>
      <c r="H21" s="1">
        <v>0.3</v>
      </c>
      <c r="I21" s="1">
        <v>1.22</v>
      </c>
      <c r="J21" s="1">
        <v>0</v>
      </c>
      <c r="K21" s="1">
        <v>7.01</v>
      </c>
      <c r="L21" s="1">
        <v>7.01</v>
      </c>
      <c r="M21" s="1">
        <v>0</v>
      </c>
      <c r="N21" s="1">
        <v>0.61</v>
      </c>
      <c r="O21" s="1">
        <v>0.61</v>
      </c>
      <c r="P21" s="1" t="s">
        <v>0</v>
      </c>
      <c r="Q21" s="1">
        <v>0.61</v>
      </c>
      <c r="R21" s="1">
        <v>0.61</v>
      </c>
      <c r="S21" s="1">
        <v>8.23</v>
      </c>
      <c r="T21" s="1">
        <v>8.23</v>
      </c>
      <c r="U21" s="1">
        <v>0.91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 t="s">
        <v>0</v>
      </c>
      <c r="AI21" s="1">
        <v>0</v>
      </c>
      <c r="AJ21" s="1">
        <v>1.5</v>
      </c>
      <c r="AK21" s="1">
        <v>0.9</v>
      </c>
      <c r="AL21" s="1">
        <v>2.2000000000000002</v>
      </c>
      <c r="AM21" s="1">
        <v>1.8</v>
      </c>
      <c r="AN21" s="1">
        <v>0</v>
      </c>
      <c r="AO21" s="1">
        <v>0</v>
      </c>
      <c r="AP21" s="1">
        <v>0</v>
      </c>
      <c r="AQ21" s="1">
        <v>5.2</v>
      </c>
      <c r="AR21" s="1"/>
      <c r="AS21" s="1"/>
      <c r="AT21" s="1"/>
      <c r="AU21" s="1"/>
      <c r="AV21" s="1"/>
      <c r="AW21" s="1" t="s">
        <v>0</v>
      </c>
      <c r="AX21" s="1">
        <v>1.7</v>
      </c>
      <c r="AY21" s="1">
        <v>0</v>
      </c>
      <c r="AZ21" s="1">
        <v>0</v>
      </c>
      <c r="BA21" s="1">
        <v>0</v>
      </c>
      <c r="BB21" s="1">
        <v>0.6</v>
      </c>
      <c r="BC21" s="1">
        <v>0</v>
      </c>
      <c r="BD21" s="1">
        <v>0</v>
      </c>
      <c r="BE21" s="1">
        <v>0.3</v>
      </c>
      <c r="BF21" s="1">
        <v>2</v>
      </c>
      <c r="BG21" s="1">
        <v>0</v>
      </c>
      <c r="BH21" s="1">
        <v>1.6</v>
      </c>
      <c r="BI21" s="1">
        <v>0.4</v>
      </c>
      <c r="BJ21" s="1">
        <v>0</v>
      </c>
      <c r="BK21" s="1">
        <v>1.35</v>
      </c>
      <c r="BL21" s="1">
        <v>0</v>
      </c>
      <c r="BM21" s="1">
        <v>3.6</v>
      </c>
      <c r="BN21" s="1">
        <v>0</v>
      </c>
      <c r="BO21" s="1">
        <v>0</v>
      </c>
      <c r="BP21" s="1">
        <v>1.54</v>
      </c>
      <c r="BQ21" s="1">
        <v>0.72</v>
      </c>
      <c r="BR21" s="1">
        <v>0.23</v>
      </c>
      <c r="BS21" s="1">
        <v>0.5</v>
      </c>
      <c r="BT21" s="1">
        <v>2.08</v>
      </c>
      <c r="BU21" s="1">
        <v>2.02</v>
      </c>
      <c r="BV21" s="1">
        <v>0.63</v>
      </c>
      <c r="BW21" s="1">
        <v>0</v>
      </c>
      <c r="BX21" s="1">
        <v>0</v>
      </c>
      <c r="BY21" s="1">
        <v>4.78</v>
      </c>
      <c r="BZ21" s="1">
        <v>0</v>
      </c>
      <c r="CA21" s="1" t="s">
        <v>141</v>
      </c>
      <c r="CB21" s="1"/>
      <c r="CC21" s="1"/>
      <c r="CD21" s="1"/>
      <c r="CE21" s="1"/>
      <c r="CF21" s="1"/>
      <c r="CG21" s="1"/>
      <c r="CH21" s="31">
        <v>21</v>
      </c>
      <c r="CI21" s="32"/>
      <c r="CJ21" s="33" t="s">
        <v>28</v>
      </c>
      <c r="CK21" s="34" t="str">
        <f t="shared" si="0"/>
        <v>TA 17371 57643</v>
      </c>
      <c r="CL21" s="35">
        <v>517371.3</v>
      </c>
      <c r="CM21" s="35">
        <v>457643.2</v>
      </c>
      <c r="CN21" s="36">
        <v>54.001489999999997</v>
      </c>
      <c r="CO21" s="36">
        <v>-0.21082000000000001</v>
      </c>
      <c r="CP21" s="13">
        <v>599.85414893955681</v>
      </c>
      <c r="CQ21" s="35">
        <v>7.7</v>
      </c>
      <c r="CR21" s="37">
        <v>22</v>
      </c>
      <c r="CS21" s="38" t="s">
        <v>15</v>
      </c>
    </row>
    <row r="22" spans="1:97" ht="13.35" customHeight="1" x14ac:dyDescent="0.3">
      <c r="A22" s="31">
        <v>22</v>
      </c>
      <c r="B22" s="1" t="s">
        <v>1</v>
      </c>
      <c r="C22" s="1">
        <v>1.2949999999999999</v>
      </c>
      <c r="D22" s="1">
        <v>1.2949999999999999</v>
      </c>
      <c r="E22" s="1">
        <v>0.53500000000000003</v>
      </c>
      <c r="F22" s="1">
        <v>0.53500000000000003</v>
      </c>
      <c r="G22" s="1">
        <v>0</v>
      </c>
      <c r="H22" s="1">
        <v>0</v>
      </c>
      <c r="I22" s="1">
        <v>0</v>
      </c>
      <c r="J22" s="1">
        <v>0</v>
      </c>
      <c r="K22" s="1">
        <v>2.895</v>
      </c>
      <c r="L22" s="1">
        <v>2.895</v>
      </c>
      <c r="M22" s="1">
        <v>1.52</v>
      </c>
      <c r="N22" s="1">
        <v>0</v>
      </c>
      <c r="O22" s="1">
        <v>0</v>
      </c>
      <c r="P22" s="1">
        <v>0.91</v>
      </c>
      <c r="Q22" s="1">
        <v>1.52</v>
      </c>
      <c r="R22" s="1">
        <v>0</v>
      </c>
      <c r="S22" s="1">
        <v>3.05</v>
      </c>
      <c r="T22" s="1">
        <v>3.05</v>
      </c>
      <c r="U22" s="1">
        <v>7.62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 t="s">
        <v>0</v>
      </c>
      <c r="AI22" s="1">
        <v>0.4</v>
      </c>
      <c r="AJ22" s="1">
        <v>0.4</v>
      </c>
      <c r="AK22" s="1">
        <v>0.4</v>
      </c>
      <c r="AL22" s="1">
        <v>0.2</v>
      </c>
      <c r="AM22" s="1" t="s">
        <v>0</v>
      </c>
      <c r="AN22" s="1">
        <v>1</v>
      </c>
      <c r="AO22" s="1">
        <v>0</v>
      </c>
      <c r="AP22" s="1">
        <v>0</v>
      </c>
      <c r="AQ22" s="1">
        <v>3.5</v>
      </c>
      <c r="AR22" s="1"/>
      <c r="AS22" s="1"/>
      <c r="AT22" s="1"/>
      <c r="AU22" s="1"/>
      <c r="AV22" s="1"/>
      <c r="AW22" s="1" t="s">
        <v>0</v>
      </c>
      <c r="AX22" s="1">
        <v>5.0999999999999996</v>
      </c>
      <c r="AY22" s="1">
        <v>0</v>
      </c>
      <c r="AZ22" s="1">
        <v>0.5</v>
      </c>
      <c r="BA22" s="1">
        <v>0</v>
      </c>
      <c r="BB22" s="1">
        <v>0.7</v>
      </c>
      <c r="BC22" s="1">
        <v>0</v>
      </c>
      <c r="BD22" s="1">
        <v>0</v>
      </c>
      <c r="BE22" s="1">
        <v>0.4</v>
      </c>
      <c r="BF22" s="1">
        <v>0</v>
      </c>
      <c r="BG22" s="1">
        <v>0</v>
      </c>
      <c r="BH22" s="1">
        <v>0.3</v>
      </c>
      <c r="BI22" s="1">
        <v>0.2</v>
      </c>
      <c r="BJ22" s="1">
        <v>0</v>
      </c>
      <c r="BK22" s="1">
        <v>0.4</v>
      </c>
      <c r="BL22" s="1">
        <v>0</v>
      </c>
      <c r="BM22" s="1">
        <v>0.3</v>
      </c>
      <c r="BN22" s="1">
        <v>0</v>
      </c>
      <c r="BO22" s="1">
        <v>0</v>
      </c>
      <c r="BP22" s="1">
        <v>0.64</v>
      </c>
      <c r="BQ22" s="1">
        <v>0</v>
      </c>
      <c r="BR22" s="1">
        <v>0.48</v>
      </c>
      <c r="BS22" s="1">
        <v>0</v>
      </c>
      <c r="BT22" s="1">
        <v>0.71</v>
      </c>
      <c r="BU22" s="1">
        <v>0.59</v>
      </c>
      <c r="BV22" s="1">
        <v>0.34</v>
      </c>
      <c r="BW22" s="1">
        <v>0</v>
      </c>
      <c r="BX22" s="1">
        <v>0</v>
      </c>
      <c r="BY22" s="1">
        <v>0</v>
      </c>
      <c r="BZ22" s="1">
        <v>0.59</v>
      </c>
      <c r="CA22" s="1" t="s">
        <v>141</v>
      </c>
      <c r="CB22" s="1"/>
      <c r="CC22" s="1"/>
      <c r="CD22" s="1"/>
      <c r="CE22" s="1"/>
      <c r="CF22" s="1"/>
      <c r="CG22" s="1"/>
      <c r="CH22" s="31">
        <v>22</v>
      </c>
      <c r="CI22" s="32"/>
      <c r="CJ22" s="33" t="s">
        <v>29</v>
      </c>
      <c r="CK22" s="34" t="str">
        <f t="shared" si="0"/>
        <v>TA 17517 57107</v>
      </c>
      <c r="CL22" s="35">
        <v>517517.8</v>
      </c>
      <c r="CM22" s="35">
        <v>457107.5</v>
      </c>
      <c r="CN22" s="36">
        <v>53.996639999999999</v>
      </c>
      <c r="CO22" s="36">
        <v>-0.20880000000000001</v>
      </c>
      <c r="CP22" s="13">
        <v>555.52857712272555</v>
      </c>
      <c r="CQ22" s="35">
        <v>7</v>
      </c>
      <c r="CR22" s="37">
        <v>23</v>
      </c>
      <c r="CS22" s="38" t="s">
        <v>12</v>
      </c>
    </row>
    <row r="23" spans="1:97" ht="13.35" customHeight="1" x14ac:dyDescent="0.3">
      <c r="A23" s="31">
        <v>23</v>
      </c>
      <c r="B23" s="1" t="s">
        <v>1</v>
      </c>
      <c r="C23" s="1">
        <v>1.675</v>
      </c>
      <c r="D23" s="1">
        <v>1.675</v>
      </c>
      <c r="E23" s="1">
        <v>2.0550000000000002</v>
      </c>
      <c r="F23" s="1">
        <v>2.0550000000000002</v>
      </c>
      <c r="G23" s="1">
        <v>0.15</v>
      </c>
      <c r="H23" s="1">
        <v>0</v>
      </c>
      <c r="I23" s="1">
        <v>0</v>
      </c>
      <c r="J23" s="1">
        <v>0</v>
      </c>
      <c r="K23" s="1">
        <v>0.76</v>
      </c>
      <c r="L23" s="1">
        <v>0.76</v>
      </c>
      <c r="M23" s="1">
        <v>0.61</v>
      </c>
      <c r="N23" s="1">
        <v>0</v>
      </c>
      <c r="O23" s="1">
        <v>0</v>
      </c>
      <c r="P23" s="1">
        <v>0.61</v>
      </c>
      <c r="Q23" s="1">
        <v>0.3</v>
      </c>
      <c r="R23" s="1">
        <v>0.3</v>
      </c>
      <c r="S23" s="1">
        <v>0.61</v>
      </c>
      <c r="T23" s="1">
        <v>0.61</v>
      </c>
      <c r="U23" s="1">
        <v>0.91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 t="s">
        <v>0</v>
      </c>
      <c r="AI23" s="1">
        <v>2.9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0.25</v>
      </c>
      <c r="AP23" s="1">
        <v>0.25</v>
      </c>
      <c r="AQ23" s="1">
        <v>0</v>
      </c>
      <c r="AR23" s="1">
        <v>0</v>
      </c>
      <c r="AS23" s="1">
        <v>0.4</v>
      </c>
      <c r="AT23" s="1">
        <v>0.4</v>
      </c>
      <c r="AU23" s="1"/>
      <c r="AV23" s="1"/>
      <c r="AW23" s="1" t="s">
        <v>0</v>
      </c>
      <c r="AX23" s="1">
        <v>0</v>
      </c>
      <c r="AY23" s="1">
        <v>0.7</v>
      </c>
      <c r="AZ23" s="1">
        <v>0</v>
      </c>
      <c r="BA23" s="1">
        <v>0.4</v>
      </c>
      <c r="BB23" s="1">
        <v>1.3</v>
      </c>
      <c r="BC23" s="1">
        <v>0</v>
      </c>
      <c r="BD23" s="1">
        <v>0</v>
      </c>
      <c r="BE23" s="1">
        <v>0.8</v>
      </c>
      <c r="BF23" s="1">
        <v>0.8</v>
      </c>
      <c r="BG23" s="1">
        <v>0.5</v>
      </c>
      <c r="BH23" s="1">
        <v>0</v>
      </c>
      <c r="BI23" s="1">
        <v>0</v>
      </c>
      <c r="BJ23" s="1">
        <v>0</v>
      </c>
      <c r="BK23" s="1">
        <v>2.89</v>
      </c>
      <c r="BL23" s="1">
        <v>0.6</v>
      </c>
      <c r="BM23" s="1">
        <v>1.5</v>
      </c>
      <c r="BN23" s="1">
        <v>0</v>
      </c>
      <c r="BO23" s="1">
        <v>1</v>
      </c>
      <c r="BP23" s="1">
        <v>0.72</v>
      </c>
      <c r="BQ23" s="1">
        <v>0.46</v>
      </c>
      <c r="BR23" s="1">
        <v>0.5</v>
      </c>
      <c r="BS23" s="1">
        <v>1.45</v>
      </c>
      <c r="BT23" s="1">
        <v>0.2</v>
      </c>
      <c r="BU23" s="1">
        <v>0.76</v>
      </c>
      <c r="BV23" s="1">
        <v>2.25</v>
      </c>
      <c r="BW23" s="1">
        <v>0</v>
      </c>
      <c r="BX23" s="1">
        <v>0.1</v>
      </c>
      <c r="BY23" s="1">
        <v>0.83</v>
      </c>
      <c r="BZ23" s="1">
        <v>0.79</v>
      </c>
      <c r="CA23" s="1" t="s">
        <v>141</v>
      </c>
      <c r="CB23" s="1"/>
      <c r="CC23" s="1"/>
      <c r="CD23" s="1"/>
      <c r="CE23" s="1"/>
      <c r="CF23" s="1"/>
      <c r="CG23" s="1"/>
      <c r="CH23" s="31">
        <v>23</v>
      </c>
      <c r="CI23" s="32"/>
      <c r="CJ23" s="33" t="s">
        <v>30</v>
      </c>
      <c r="CK23" s="34" t="str">
        <f t="shared" si="0"/>
        <v>TA 17647 56652</v>
      </c>
      <c r="CL23" s="35">
        <v>517647.7</v>
      </c>
      <c r="CM23" s="35">
        <v>456652.6</v>
      </c>
      <c r="CN23" s="36">
        <v>53.992519999999999</v>
      </c>
      <c r="CO23" s="36">
        <v>-0.20699000000000001</v>
      </c>
      <c r="CP23" s="13">
        <v>473.20714280323369</v>
      </c>
      <c r="CQ23" s="35">
        <v>9.3000000000000007</v>
      </c>
      <c r="CR23" s="37">
        <v>24</v>
      </c>
      <c r="CS23" s="38" t="s">
        <v>142</v>
      </c>
    </row>
    <row r="24" spans="1:97" ht="13.35" customHeight="1" x14ac:dyDescent="0.3">
      <c r="A24" s="31">
        <v>24</v>
      </c>
      <c r="B24" s="1" t="s">
        <v>1</v>
      </c>
      <c r="C24" s="1">
        <v>3.2</v>
      </c>
      <c r="D24" s="1">
        <v>3.2</v>
      </c>
      <c r="E24" s="1">
        <v>0.61</v>
      </c>
      <c r="F24" s="1">
        <v>0.61</v>
      </c>
      <c r="G24" s="1">
        <v>0</v>
      </c>
      <c r="H24" s="1">
        <v>0</v>
      </c>
      <c r="I24" s="1">
        <v>0</v>
      </c>
      <c r="J24" s="1">
        <v>0</v>
      </c>
      <c r="K24" s="1">
        <v>1.675</v>
      </c>
      <c r="L24" s="1">
        <v>1.675</v>
      </c>
      <c r="M24" s="1">
        <v>0</v>
      </c>
      <c r="N24" s="1">
        <v>0</v>
      </c>
      <c r="O24" s="1">
        <v>0</v>
      </c>
      <c r="P24" s="1">
        <v>0.3</v>
      </c>
      <c r="Q24" s="1">
        <v>0</v>
      </c>
      <c r="R24" s="1">
        <v>1.52</v>
      </c>
      <c r="S24" s="1">
        <v>0.30499999999999999</v>
      </c>
      <c r="T24" s="1">
        <v>0.30499999999999999</v>
      </c>
      <c r="U24" s="1">
        <v>1.83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 t="s">
        <v>0</v>
      </c>
      <c r="AI24" s="1">
        <v>0.4</v>
      </c>
      <c r="AJ24" s="1">
        <v>0</v>
      </c>
      <c r="AK24" s="1">
        <v>0.2</v>
      </c>
      <c r="AL24" s="1">
        <v>1.7</v>
      </c>
      <c r="AM24" s="1">
        <v>0.1</v>
      </c>
      <c r="AN24" s="1">
        <v>0.3</v>
      </c>
      <c r="AO24" s="1">
        <v>0</v>
      </c>
      <c r="AP24" s="1">
        <v>0</v>
      </c>
      <c r="AQ24" s="1">
        <v>0.1</v>
      </c>
      <c r="AR24" s="1">
        <v>0.7</v>
      </c>
      <c r="AS24" s="1">
        <v>0.7</v>
      </c>
      <c r="AT24" s="1">
        <v>0.7</v>
      </c>
      <c r="AU24" s="1">
        <v>1.7</v>
      </c>
      <c r="AV24" s="1">
        <v>0.1</v>
      </c>
      <c r="AW24" s="1">
        <v>0.1</v>
      </c>
      <c r="AX24" s="1">
        <v>0</v>
      </c>
      <c r="AY24" s="1">
        <v>0</v>
      </c>
      <c r="AZ24" s="1">
        <v>0.5</v>
      </c>
      <c r="BA24" s="1">
        <v>0</v>
      </c>
      <c r="BB24" s="1">
        <v>0.5</v>
      </c>
      <c r="BC24" s="1">
        <v>0.5</v>
      </c>
      <c r="BD24" s="1">
        <v>0</v>
      </c>
      <c r="BE24" s="1">
        <v>0.2</v>
      </c>
      <c r="BF24" s="1">
        <v>0</v>
      </c>
      <c r="BG24" s="1">
        <v>0.6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1.8</v>
      </c>
      <c r="BN24" s="1">
        <v>0</v>
      </c>
      <c r="BO24" s="1">
        <v>0</v>
      </c>
      <c r="BP24" s="1">
        <v>0.42</v>
      </c>
      <c r="BQ24" s="1">
        <v>1.96</v>
      </c>
      <c r="BR24" s="1">
        <v>1.36</v>
      </c>
      <c r="BS24" s="1">
        <v>0.94</v>
      </c>
      <c r="BT24" s="1">
        <v>1.4</v>
      </c>
      <c r="BU24" s="1">
        <v>3.72</v>
      </c>
      <c r="BV24" s="1">
        <v>1.66</v>
      </c>
      <c r="BW24" s="1">
        <v>2.2999999999999998</v>
      </c>
      <c r="BX24" s="1">
        <v>0.24</v>
      </c>
      <c r="BY24" s="1">
        <v>1.1599999999999999</v>
      </c>
      <c r="BZ24" s="1">
        <v>0.85</v>
      </c>
      <c r="CA24" s="1" t="s">
        <v>141</v>
      </c>
      <c r="CB24" s="1"/>
      <c r="CC24" s="1"/>
      <c r="CD24" s="1"/>
      <c r="CE24" s="1"/>
      <c r="CF24" s="1"/>
      <c r="CG24" s="1"/>
      <c r="CH24" s="31">
        <v>24</v>
      </c>
      <c r="CI24" s="32"/>
      <c r="CJ24" s="33" t="s">
        <v>31</v>
      </c>
      <c r="CK24" s="34" t="str">
        <f t="shared" si="0"/>
        <v>TA 17761 56268</v>
      </c>
      <c r="CL24" s="35">
        <v>517761.1</v>
      </c>
      <c r="CM24" s="35">
        <v>456268.1</v>
      </c>
      <c r="CN24" s="36">
        <v>53.989049999999999</v>
      </c>
      <c r="CO24" s="36">
        <v>-0.2054</v>
      </c>
      <c r="CP24" s="13">
        <v>400.56460153138846</v>
      </c>
      <c r="CQ24" s="35">
        <v>8.5</v>
      </c>
      <c r="CR24" s="37">
        <v>25</v>
      </c>
      <c r="CS24" s="38" t="s">
        <v>12</v>
      </c>
    </row>
    <row r="25" spans="1:97" ht="13.35" customHeight="1" x14ac:dyDescent="0.3">
      <c r="A25" s="31">
        <v>25</v>
      </c>
      <c r="B25" s="1" t="s">
        <v>1</v>
      </c>
      <c r="C25" s="1">
        <v>1.83</v>
      </c>
      <c r="D25" s="1">
        <v>1.83</v>
      </c>
      <c r="E25" s="1">
        <v>0.30499999999999999</v>
      </c>
      <c r="F25" s="1">
        <v>0.30499999999999999</v>
      </c>
      <c r="G25" s="1">
        <v>0.15</v>
      </c>
      <c r="H25" s="1">
        <v>0.15</v>
      </c>
      <c r="I25" s="1">
        <v>0</v>
      </c>
      <c r="J25" s="1">
        <v>0</v>
      </c>
      <c r="K25" s="1">
        <v>0.61</v>
      </c>
      <c r="L25" s="1">
        <v>0.61</v>
      </c>
      <c r="M25" s="1">
        <v>0</v>
      </c>
      <c r="N25" s="1">
        <v>0</v>
      </c>
      <c r="O25" s="1">
        <v>0</v>
      </c>
      <c r="P25" s="1"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 t="s">
        <v>0</v>
      </c>
      <c r="AI25" s="1">
        <v>0.9</v>
      </c>
      <c r="AJ25" s="1">
        <v>0</v>
      </c>
      <c r="AK25" s="1">
        <v>0.7</v>
      </c>
      <c r="AL25" s="1">
        <v>0</v>
      </c>
      <c r="AM25" s="1">
        <v>0.5</v>
      </c>
      <c r="AN25" s="1">
        <v>0.1</v>
      </c>
      <c r="AO25" s="1"/>
      <c r="AP25" s="1"/>
      <c r="AQ25" s="1"/>
      <c r="AR25" s="1"/>
      <c r="AS25" s="1"/>
      <c r="AT25" s="1"/>
      <c r="AU25" s="1"/>
      <c r="AV25" s="1"/>
      <c r="AW25" s="1"/>
      <c r="AX25" s="1" t="s">
        <v>0</v>
      </c>
      <c r="AY25" s="1">
        <v>0</v>
      </c>
      <c r="AZ25" s="1">
        <v>0.3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0.53</v>
      </c>
      <c r="BS25" s="1">
        <v>2.97</v>
      </c>
      <c r="BT25" s="1">
        <v>0.54</v>
      </c>
      <c r="BU25" s="1">
        <v>7.05</v>
      </c>
      <c r="BV25" s="1">
        <v>3.26</v>
      </c>
      <c r="BW25" s="1">
        <v>2.46</v>
      </c>
      <c r="BX25" s="1">
        <v>0</v>
      </c>
      <c r="BY25" s="1">
        <v>3.04</v>
      </c>
      <c r="BZ25" s="1">
        <v>0.46</v>
      </c>
      <c r="CA25" s="1" t="s">
        <v>141</v>
      </c>
      <c r="CB25" s="1"/>
      <c r="CC25" s="1"/>
      <c r="CD25" s="1"/>
      <c r="CE25" s="1"/>
      <c r="CF25" s="1"/>
      <c r="CG25" s="1"/>
      <c r="CH25" s="31">
        <v>25</v>
      </c>
      <c r="CI25" s="32"/>
      <c r="CJ25" s="33" t="s">
        <v>32</v>
      </c>
      <c r="CK25" s="34" t="str">
        <f t="shared" si="0"/>
        <v>TA 17898 55959</v>
      </c>
      <c r="CL25" s="35">
        <v>517898.5</v>
      </c>
      <c r="CM25" s="35">
        <v>455959.2</v>
      </c>
      <c r="CN25" s="36">
        <v>53.986240000000002</v>
      </c>
      <c r="CO25" s="36">
        <v>-0.20344000000000001</v>
      </c>
      <c r="CP25" s="13">
        <v>338.00887562311141</v>
      </c>
      <c r="CQ25" s="35">
        <v>8.4</v>
      </c>
      <c r="CR25" s="39"/>
      <c r="CS25" s="38"/>
    </row>
    <row r="26" spans="1:97" ht="13.35" customHeight="1" x14ac:dyDescent="0.3">
      <c r="A26" s="31">
        <v>26</v>
      </c>
      <c r="B26" s="4" t="s">
        <v>1</v>
      </c>
      <c r="C26" s="4">
        <v>1.5249999999999999</v>
      </c>
      <c r="D26" s="4">
        <v>1.5249999999999999</v>
      </c>
      <c r="E26" s="4">
        <v>7.4999999999999997E-2</v>
      </c>
      <c r="F26" s="4">
        <v>7.4999999999999997E-2</v>
      </c>
      <c r="G26" s="4">
        <v>0.15</v>
      </c>
      <c r="H26" s="4">
        <v>0</v>
      </c>
      <c r="I26" s="4">
        <v>0.61</v>
      </c>
      <c r="J26" s="4">
        <v>0</v>
      </c>
      <c r="K26" s="4">
        <v>1.7549999999999999</v>
      </c>
      <c r="L26" s="4">
        <v>1.7549999999999999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0.61</v>
      </c>
      <c r="S26" s="4">
        <v>7.4999999999999997E-2</v>
      </c>
      <c r="T26" s="4">
        <v>7.4999999999999997E-2</v>
      </c>
      <c r="U26" s="4">
        <v>0</v>
      </c>
      <c r="V26" s="4">
        <v>0.43461538461538463</v>
      </c>
      <c r="W26" s="4">
        <v>0.43461538461538463</v>
      </c>
      <c r="X26" s="4">
        <v>0.43461538461538463</v>
      </c>
      <c r="Y26" s="4">
        <v>0.43461538461538463</v>
      </c>
      <c r="Z26" s="4">
        <v>0.43461538461538463</v>
      </c>
      <c r="AA26" s="4">
        <v>0.43461538461538463</v>
      </c>
      <c r="AB26" s="4">
        <v>0.43461538461538463</v>
      </c>
      <c r="AC26" s="4">
        <v>0.43461538461538463</v>
      </c>
      <c r="AD26" s="4">
        <v>0.43461538461538463</v>
      </c>
      <c r="AE26" s="4">
        <v>0.43461538461538463</v>
      </c>
      <c r="AF26" s="4">
        <v>0.43461538461538463</v>
      </c>
      <c r="AG26" s="4">
        <v>0.43461538461538463</v>
      </c>
      <c r="AH26" s="4">
        <v>0.43461538461538463</v>
      </c>
      <c r="AI26" s="4">
        <v>1.7</v>
      </c>
      <c r="AJ26" s="4">
        <v>0.1</v>
      </c>
      <c r="AK26" s="4">
        <v>2</v>
      </c>
      <c r="AL26" s="4">
        <v>0</v>
      </c>
      <c r="AM26" s="4">
        <v>1.8</v>
      </c>
      <c r="AN26" s="4">
        <v>0.1</v>
      </c>
      <c r="AO26" s="4">
        <v>0.65</v>
      </c>
      <c r="AP26" s="4">
        <v>0.65</v>
      </c>
      <c r="AQ26" s="4">
        <v>0</v>
      </c>
      <c r="AR26" s="4">
        <v>0.25</v>
      </c>
      <c r="AS26" s="4">
        <v>0.25</v>
      </c>
      <c r="AT26" s="4">
        <v>2.9</v>
      </c>
      <c r="AU26" s="4">
        <v>0.3</v>
      </c>
      <c r="AV26" s="4">
        <v>0.3</v>
      </c>
      <c r="AW26" s="4">
        <v>0</v>
      </c>
      <c r="AX26" s="4">
        <v>0</v>
      </c>
      <c r="AY26" s="4">
        <v>0</v>
      </c>
      <c r="AZ26" s="4">
        <v>0.2</v>
      </c>
      <c r="BA26" s="4">
        <v>0.1</v>
      </c>
      <c r="BB26" s="4">
        <v>0.1</v>
      </c>
      <c r="BC26" s="4">
        <v>0.6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0.36</v>
      </c>
      <c r="BS26" s="4">
        <v>0</v>
      </c>
      <c r="BT26" s="4">
        <v>0</v>
      </c>
      <c r="BU26" s="4">
        <v>1.17</v>
      </c>
      <c r="BV26" s="4">
        <v>0.23</v>
      </c>
      <c r="BW26" s="4">
        <v>0</v>
      </c>
      <c r="BX26" s="4">
        <v>0</v>
      </c>
      <c r="BY26" s="4">
        <v>3.79</v>
      </c>
      <c r="BZ26" s="4">
        <v>4.26</v>
      </c>
      <c r="CA26" s="1" t="s">
        <v>141</v>
      </c>
      <c r="CB26" s="4"/>
      <c r="CC26" s="4"/>
      <c r="CD26" s="4"/>
      <c r="CE26" s="4"/>
      <c r="CF26" s="4"/>
      <c r="CG26" s="4"/>
      <c r="CH26" s="31">
        <v>26</v>
      </c>
      <c r="CI26" s="32"/>
      <c r="CJ26" s="33" t="s">
        <v>33</v>
      </c>
      <c r="CK26" s="34" t="str">
        <f t="shared" si="0"/>
        <v>TA 18172 55192</v>
      </c>
      <c r="CL26" s="35">
        <v>518172.5</v>
      </c>
      <c r="CM26" s="35">
        <v>455192.8</v>
      </c>
      <c r="CN26" s="36">
        <v>53.979289999999999</v>
      </c>
      <c r="CO26" s="36">
        <v>-0.19955999999999999</v>
      </c>
      <c r="CP26" s="13">
        <v>814.47222174853823</v>
      </c>
      <c r="CQ26" s="35">
        <v>11.3</v>
      </c>
      <c r="CR26" s="37">
        <v>27</v>
      </c>
      <c r="CS26" s="38" t="s">
        <v>12</v>
      </c>
    </row>
    <row r="27" spans="1:97" ht="13.35" customHeight="1" x14ac:dyDescent="0.3">
      <c r="A27" s="31">
        <v>27</v>
      </c>
      <c r="B27" s="1" t="s">
        <v>1</v>
      </c>
      <c r="C27" s="1">
        <v>1.5249999999999999</v>
      </c>
      <c r="D27" s="1">
        <v>1.5249999999999999</v>
      </c>
      <c r="E27" s="1">
        <v>0.68500000000000005</v>
      </c>
      <c r="F27" s="1">
        <v>0.68500000000000005</v>
      </c>
      <c r="G27" s="1">
        <v>0.76</v>
      </c>
      <c r="H27" s="1">
        <v>0.61</v>
      </c>
      <c r="I27" s="1">
        <v>1.22</v>
      </c>
      <c r="J27" s="1">
        <v>0</v>
      </c>
      <c r="K27" s="1">
        <v>2.2850000000000001</v>
      </c>
      <c r="L27" s="1">
        <v>2.2850000000000001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0.3</v>
      </c>
      <c r="S27" s="1">
        <v>0</v>
      </c>
      <c r="T27" s="1">
        <v>0</v>
      </c>
      <c r="U27" s="1">
        <v>0</v>
      </c>
      <c r="V27" s="1">
        <v>0.91500000000000004</v>
      </c>
      <c r="W27" s="1">
        <v>0.91500000000000004</v>
      </c>
      <c r="X27" s="1">
        <v>0.38727272727272727</v>
      </c>
      <c r="Y27" s="1">
        <v>0.38727272727272727</v>
      </c>
      <c r="Z27" s="1">
        <v>0.38727272727272727</v>
      </c>
      <c r="AA27" s="1">
        <v>0.38727272727272727</v>
      </c>
      <c r="AB27" s="1">
        <v>0.38727272727272727</v>
      </c>
      <c r="AC27" s="1">
        <v>0.38727272727272727</v>
      </c>
      <c r="AD27" s="1">
        <v>0.38727272727272727</v>
      </c>
      <c r="AE27" s="1">
        <v>0.38727272727272727</v>
      </c>
      <c r="AF27" s="1">
        <v>0.38727272727272727</v>
      </c>
      <c r="AG27" s="1">
        <v>0.38727272727272727</v>
      </c>
      <c r="AH27" s="1">
        <v>0.38727272727272727</v>
      </c>
      <c r="AI27" s="1">
        <v>0.7</v>
      </c>
      <c r="AJ27" s="1">
        <v>0.4</v>
      </c>
      <c r="AK27" s="1">
        <v>0.8</v>
      </c>
      <c r="AL27" s="1">
        <v>0.9</v>
      </c>
      <c r="AM27" s="1">
        <v>0.54</v>
      </c>
      <c r="AN27" s="1">
        <v>0.54</v>
      </c>
      <c r="AO27" s="1">
        <v>0.54</v>
      </c>
      <c r="AP27" s="1">
        <v>0.54</v>
      </c>
      <c r="AQ27" s="1">
        <v>0.54</v>
      </c>
      <c r="AR27" s="1">
        <v>0.65</v>
      </c>
      <c r="AS27" s="1">
        <v>0.65</v>
      </c>
      <c r="AT27" s="1">
        <v>3.4</v>
      </c>
      <c r="AU27" s="1">
        <v>0</v>
      </c>
      <c r="AV27" s="1">
        <v>0</v>
      </c>
      <c r="AW27" s="1">
        <v>0</v>
      </c>
      <c r="AX27" s="1">
        <v>0</v>
      </c>
      <c r="AY27" s="1">
        <v>0.3</v>
      </c>
      <c r="AZ27" s="1">
        <v>0.9</v>
      </c>
      <c r="BA27" s="1">
        <v>0.5</v>
      </c>
      <c r="BB27" s="1">
        <v>0</v>
      </c>
      <c r="BC27" s="1">
        <v>0.1</v>
      </c>
      <c r="BD27" s="1">
        <v>0.5</v>
      </c>
      <c r="BE27" s="1">
        <v>0.2</v>
      </c>
      <c r="BF27" s="1">
        <v>0</v>
      </c>
      <c r="BG27" s="1">
        <v>0.9</v>
      </c>
      <c r="BH27" s="1">
        <v>0.2</v>
      </c>
      <c r="BI27" s="1">
        <v>0</v>
      </c>
      <c r="BJ27" s="1">
        <v>0.1</v>
      </c>
      <c r="BK27" s="1">
        <v>0.53</v>
      </c>
      <c r="BL27" s="1">
        <v>0</v>
      </c>
      <c r="BM27" s="1">
        <v>0</v>
      </c>
      <c r="BN27" s="1">
        <v>0</v>
      </c>
      <c r="BO27" s="1">
        <v>0</v>
      </c>
      <c r="BP27" s="1">
        <v>0.86</v>
      </c>
      <c r="BQ27" s="1">
        <v>0</v>
      </c>
      <c r="BR27" s="1">
        <v>0</v>
      </c>
      <c r="BS27" s="1">
        <v>1.1000000000000001</v>
      </c>
      <c r="BT27" s="1">
        <v>0</v>
      </c>
      <c r="BU27" s="1">
        <v>1.1000000000000001</v>
      </c>
      <c r="BV27" s="1">
        <v>0.81</v>
      </c>
      <c r="BW27" s="1">
        <v>0</v>
      </c>
      <c r="BX27" s="1">
        <v>0</v>
      </c>
      <c r="BY27" s="11">
        <v>3.76</v>
      </c>
      <c r="BZ27" s="1">
        <v>0</v>
      </c>
      <c r="CA27" s="1" t="s">
        <v>141</v>
      </c>
      <c r="CB27" s="1"/>
      <c r="CC27" s="1"/>
      <c r="CD27" s="1"/>
      <c r="CE27" s="1"/>
      <c r="CF27" s="1"/>
      <c r="CG27" s="1"/>
      <c r="CH27" s="31">
        <v>27</v>
      </c>
      <c r="CI27" s="32"/>
      <c r="CJ27" s="33" t="s">
        <v>34</v>
      </c>
      <c r="CK27" s="34" t="str">
        <f t="shared" si="0"/>
        <v>TA 18260 54898</v>
      </c>
      <c r="CL27" s="35">
        <v>518260.2</v>
      </c>
      <c r="CM27" s="35">
        <v>454898.1</v>
      </c>
      <c r="CN27" s="36">
        <v>53.97663</v>
      </c>
      <c r="CO27" s="36">
        <v>-0.19833000000000001</v>
      </c>
      <c r="CP27" s="13">
        <v>306.88760157425713</v>
      </c>
      <c r="CQ27" s="35">
        <v>13</v>
      </c>
      <c r="CR27" s="37"/>
      <c r="CS27" s="38"/>
    </row>
    <row r="28" spans="1:97" ht="13.35" customHeight="1" x14ac:dyDescent="0.3">
      <c r="A28" s="31">
        <v>28</v>
      </c>
      <c r="B28" s="1" t="s">
        <v>1</v>
      </c>
      <c r="C28" s="1">
        <v>0.91500000000000004</v>
      </c>
      <c r="D28" s="1">
        <v>0.91500000000000004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0.30499999999999999</v>
      </c>
      <c r="L28" s="1">
        <v>0.30499999999999999</v>
      </c>
      <c r="M28" s="1">
        <v>1.22</v>
      </c>
      <c r="N28" s="1">
        <v>0</v>
      </c>
      <c r="O28" s="1">
        <v>0</v>
      </c>
      <c r="P28" s="1">
        <v>0</v>
      </c>
      <c r="Q28" s="1">
        <v>2.44</v>
      </c>
      <c r="R28" s="1">
        <v>0.3</v>
      </c>
      <c r="S28" s="1">
        <v>0.15</v>
      </c>
      <c r="T28" s="1">
        <v>0.15</v>
      </c>
      <c r="U28" s="1">
        <v>0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 t="s">
        <v>0</v>
      </c>
      <c r="AI28" s="1">
        <v>0</v>
      </c>
      <c r="AJ28" s="1">
        <v>0</v>
      </c>
      <c r="AK28" s="1">
        <v>0</v>
      </c>
      <c r="AL28" s="1">
        <v>3.4</v>
      </c>
      <c r="AM28" s="1">
        <v>5.4</v>
      </c>
      <c r="AN28" s="1">
        <v>0.4</v>
      </c>
      <c r="AO28" s="1">
        <v>0</v>
      </c>
      <c r="AP28" s="1">
        <v>0</v>
      </c>
      <c r="AQ28" s="1">
        <v>0.3</v>
      </c>
      <c r="AR28" s="1">
        <v>0.3</v>
      </c>
      <c r="AS28" s="1">
        <v>0.3</v>
      </c>
      <c r="AT28" s="1">
        <v>1.8</v>
      </c>
      <c r="AU28" s="1">
        <v>2.4500000000000002</v>
      </c>
      <c r="AV28" s="1">
        <v>2.4500000000000002</v>
      </c>
      <c r="AW28" s="1">
        <v>0.7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1</v>
      </c>
      <c r="BD28" s="1">
        <v>1</v>
      </c>
      <c r="BE28" s="1">
        <v>0.1</v>
      </c>
      <c r="BF28" s="1">
        <v>0</v>
      </c>
      <c r="BG28" s="1">
        <v>0.3</v>
      </c>
      <c r="BH28" s="1">
        <v>0</v>
      </c>
      <c r="BI28" s="1">
        <v>0</v>
      </c>
      <c r="BJ28" s="1">
        <v>0</v>
      </c>
      <c r="BK28" s="1">
        <v>0.84</v>
      </c>
      <c r="BL28" s="1">
        <v>0.47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0.6</v>
      </c>
      <c r="BS28" s="1">
        <v>0</v>
      </c>
      <c r="BT28" s="1">
        <v>0</v>
      </c>
      <c r="BU28" s="1">
        <v>1.37</v>
      </c>
      <c r="BV28" s="1">
        <v>0.55000000000000004</v>
      </c>
      <c r="BW28" s="1">
        <v>1</v>
      </c>
      <c r="BX28" s="1">
        <v>0</v>
      </c>
      <c r="BY28" s="1">
        <v>0</v>
      </c>
      <c r="BZ28" s="1">
        <v>0</v>
      </c>
      <c r="CA28" s="1" t="s">
        <v>141</v>
      </c>
      <c r="CB28" s="1"/>
      <c r="CC28" s="1"/>
      <c r="CD28" s="1"/>
      <c r="CE28" s="1"/>
      <c r="CF28" s="1"/>
      <c r="CG28" s="1"/>
      <c r="CH28" s="31">
        <v>28</v>
      </c>
      <c r="CI28" s="32"/>
      <c r="CJ28" s="33" t="s">
        <v>35</v>
      </c>
      <c r="CK28" s="34" t="str">
        <f t="shared" si="0"/>
        <v>TA 18395 54463</v>
      </c>
      <c r="CL28" s="35">
        <v>518395.9</v>
      </c>
      <c r="CM28" s="35">
        <v>454463.9</v>
      </c>
      <c r="CN28" s="36">
        <v>53.97269</v>
      </c>
      <c r="CO28" s="36">
        <v>-0.19644</v>
      </c>
      <c r="CP28" s="13">
        <v>455.46679352066928</v>
      </c>
      <c r="CQ28" s="35">
        <v>11</v>
      </c>
      <c r="CR28" s="37"/>
      <c r="CS28" s="38"/>
    </row>
    <row r="29" spans="1:97" ht="13.35" customHeight="1" x14ac:dyDescent="0.3">
      <c r="A29" s="31">
        <v>29</v>
      </c>
      <c r="B29" s="1"/>
      <c r="C29" s="1"/>
      <c r="D29" s="1"/>
      <c r="E29" s="1"/>
      <c r="F29" s="1"/>
      <c r="G29" s="1"/>
      <c r="H29" s="1"/>
      <c r="I29" s="1" t="s">
        <v>1</v>
      </c>
      <c r="J29" s="1">
        <v>0</v>
      </c>
      <c r="K29" s="1">
        <v>1.98</v>
      </c>
      <c r="L29" s="1">
        <v>1.98</v>
      </c>
      <c r="M29" s="1">
        <v>3.66</v>
      </c>
      <c r="N29" s="1">
        <v>0</v>
      </c>
      <c r="O29" s="1">
        <v>0</v>
      </c>
      <c r="P29" s="1">
        <v>0</v>
      </c>
      <c r="Q29" s="1">
        <v>18.899999999999999</v>
      </c>
      <c r="R29" s="1">
        <v>0</v>
      </c>
      <c r="S29" s="1">
        <v>0</v>
      </c>
      <c r="T29" s="1">
        <v>0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 t="s">
        <v>0</v>
      </c>
      <c r="AI29" s="1">
        <v>7.8</v>
      </c>
      <c r="AJ29" s="1">
        <v>1</v>
      </c>
      <c r="AK29" s="1">
        <v>0</v>
      </c>
      <c r="AL29" s="1">
        <v>1.33</v>
      </c>
      <c r="AM29" s="1">
        <v>0</v>
      </c>
      <c r="AN29" s="1">
        <v>2.1</v>
      </c>
      <c r="AO29" s="1">
        <v>0</v>
      </c>
      <c r="AP29" s="1">
        <v>0</v>
      </c>
      <c r="AQ29" s="1">
        <v>0.55000000000000004</v>
      </c>
      <c r="AR29" s="1">
        <v>1.1083333333333334</v>
      </c>
      <c r="AS29" s="1">
        <v>1.1083333333333334</v>
      </c>
      <c r="AT29" s="1">
        <v>1.1083333333333334</v>
      </c>
      <c r="AU29" s="1">
        <v>1.1083333333333334</v>
      </c>
      <c r="AV29" s="1">
        <v>1.1083333333333334</v>
      </c>
      <c r="AW29" s="1">
        <v>1.1083333333333334</v>
      </c>
      <c r="AX29" s="1">
        <v>0.05</v>
      </c>
      <c r="AY29" s="1">
        <v>0.05</v>
      </c>
      <c r="AZ29" s="1">
        <v>0.3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0.2</v>
      </c>
      <c r="BG29" s="1">
        <v>0.2</v>
      </c>
      <c r="BH29" s="1">
        <v>0.4</v>
      </c>
      <c r="BI29" s="1">
        <v>0.1</v>
      </c>
      <c r="BJ29" s="1">
        <v>0.2</v>
      </c>
      <c r="BK29" s="1">
        <v>0</v>
      </c>
      <c r="BL29" s="1">
        <v>0.3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1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 t="s">
        <v>141</v>
      </c>
      <c r="CB29" s="1"/>
      <c r="CC29" s="1"/>
      <c r="CD29" s="1"/>
      <c r="CE29" s="1"/>
      <c r="CF29" s="1"/>
      <c r="CG29" s="1"/>
      <c r="CH29" s="31">
        <v>29</v>
      </c>
      <c r="CI29" s="32"/>
      <c r="CJ29" s="33" t="s">
        <v>36</v>
      </c>
      <c r="CK29" s="34" t="str">
        <f t="shared" si="0"/>
        <v>TA 18544 54020</v>
      </c>
      <c r="CL29" s="35">
        <v>518544.2</v>
      </c>
      <c r="CM29" s="35">
        <v>454020.9</v>
      </c>
      <c r="CN29" s="36">
        <v>53.968670000000003</v>
      </c>
      <c r="CO29" s="36">
        <v>-0.19434000000000001</v>
      </c>
      <c r="CP29" s="13">
        <v>467.38634982207174</v>
      </c>
      <c r="CQ29" s="35">
        <v>13.1</v>
      </c>
      <c r="CR29" s="37"/>
      <c r="CS29" s="38"/>
    </row>
    <row r="30" spans="1:97" ht="13.35" customHeight="1" x14ac:dyDescent="0.3">
      <c r="A30" s="31">
        <v>30</v>
      </c>
      <c r="B30" s="1"/>
      <c r="C30" s="1"/>
      <c r="D30" s="1"/>
      <c r="E30" s="1"/>
      <c r="F30" s="1"/>
      <c r="G30" s="1"/>
      <c r="H30" s="1"/>
      <c r="I30" s="1" t="s">
        <v>1</v>
      </c>
      <c r="J30" s="1"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 t="s">
        <v>0</v>
      </c>
      <c r="AI30" s="1">
        <v>0</v>
      </c>
      <c r="AJ30" s="1">
        <v>0</v>
      </c>
      <c r="AK30" s="1">
        <v>0.6</v>
      </c>
      <c r="AL30" s="1">
        <v>0.2</v>
      </c>
      <c r="AM30" s="1">
        <v>5.2</v>
      </c>
      <c r="AN30" s="1">
        <v>0.1</v>
      </c>
      <c r="AO30" s="1">
        <v>2.65</v>
      </c>
      <c r="AP30" s="1">
        <v>2.65</v>
      </c>
      <c r="AQ30" s="1">
        <v>0.53333333333333333</v>
      </c>
      <c r="AR30" s="1">
        <v>0.53333333333333333</v>
      </c>
      <c r="AS30" s="1">
        <v>0.53333333333333333</v>
      </c>
      <c r="AT30" s="1">
        <v>3.7</v>
      </c>
      <c r="AU30" s="1">
        <v>0.1</v>
      </c>
      <c r="AV30" s="1">
        <v>0.1</v>
      </c>
      <c r="AW30" s="1">
        <v>0.2</v>
      </c>
      <c r="AX30" s="1">
        <v>0.1</v>
      </c>
      <c r="AY30" s="1">
        <v>0.2</v>
      </c>
      <c r="AZ30" s="1">
        <v>0.3</v>
      </c>
      <c r="BA30" s="1">
        <v>0</v>
      </c>
      <c r="BB30" s="1">
        <v>0.4</v>
      </c>
      <c r="BC30" s="1">
        <v>1</v>
      </c>
      <c r="BD30" s="1">
        <v>1</v>
      </c>
      <c r="BE30" s="1">
        <v>0.4</v>
      </c>
      <c r="BF30" s="1">
        <v>0</v>
      </c>
      <c r="BG30" s="1">
        <v>0.1</v>
      </c>
      <c r="BH30" s="1">
        <v>0.3</v>
      </c>
      <c r="BI30" s="1">
        <v>0.2</v>
      </c>
      <c r="BJ30" s="1">
        <v>0</v>
      </c>
      <c r="BK30" s="1">
        <v>0</v>
      </c>
      <c r="BL30" s="1">
        <v>0</v>
      </c>
      <c r="BM30" s="1">
        <v>0</v>
      </c>
      <c r="BN30" s="1">
        <v>2.2999999999999998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 t="s">
        <v>141</v>
      </c>
      <c r="CB30" s="1"/>
      <c r="CC30" s="1"/>
      <c r="CD30" s="1"/>
      <c r="CE30" s="1"/>
      <c r="CF30" s="1"/>
      <c r="CG30" s="1"/>
      <c r="CH30" s="31">
        <v>30</v>
      </c>
      <c r="CI30" s="32"/>
      <c r="CJ30" s="33" t="s">
        <v>37</v>
      </c>
      <c r="CK30" s="34" t="str">
        <f t="shared" si="0"/>
        <v>TA 18745 53384</v>
      </c>
      <c r="CL30" s="35">
        <v>518745.5</v>
      </c>
      <c r="CM30" s="35">
        <v>453384</v>
      </c>
      <c r="CN30" s="36">
        <v>53.962910000000001</v>
      </c>
      <c r="CO30" s="36">
        <v>-0.19153000000000001</v>
      </c>
      <c r="CP30" s="13">
        <v>667.00599697453993</v>
      </c>
      <c r="CQ30" s="35">
        <v>18.600000000000001</v>
      </c>
      <c r="CR30" s="37">
        <v>31</v>
      </c>
      <c r="CS30" s="38" t="s">
        <v>142</v>
      </c>
    </row>
    <row r="31" spans="1:97" ht="13.35" customHeight="1" x14ac:dyDescent="0.3">
      <c r="A31" s="31">
        <v>31</v>
      </c>
      <c r="B31" s="1" t="s">
        <v>1</v>
      </c>
      <c r="C31" s="1">
        <v>2.2850000000000001</v>
      </c>
      <c r="D31" s="1">
        <v>2.2850000000000001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1.6</v>
      </c>
      <c r="L31" s="1">
        <v>1.6</v>
      </c>
      <c r="M31" s="1">
        <v>0</v>
      </c>
      <c r="N31" s="1">
        <v>0</v>
      </c>
      <c r="O31" s="1">
        <v>0</v>
      </c>
      <c r="P31" s="1">
        <v>0</v>
      </c>
      <c r="Q31" s="1">
        <v>7.01</v>
      </c>
      <c r="R31" s="1">
        <v>0.61</v>
      </c>
      <c r="S31" s="1">
        <v>0.76</v>
      </c>
      <c r="T31" s="1">
        <v>0.76</v>
      </c>
      <c r="U31" s="1"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 t="s">
        <v>0</v>
      </c>
      <c r="AI31" s="1">
        <v>2</v>
      </c>
      <c r="AJ31" s="1">
        <v>0.6</v>
      </c>
      <c r="AK31" s="1">
        <v>1.2</v>
      </c>
      <c r="AL31" s="1">
        <v>0.4</v>
      </c>
      <c r="AM31" s="1">
        <v>6.2</v>
      </c>
      <c r="AN31" s="1">
        <v>0</v>
      </c>
      <c r="AO31" s="1">
        <v>0.25</v>
      </c>
      <c r="AP31" s="1">
        <v>0.25</v>
      </c>
      <c r="AQ31" s="1">
        <v>0</v>
      </c>
      <c r="AR31" s="1">
        <v>1.55</v>
      </c>
      <c r="AS31" s="1">
        <v>1.55</v>
      </c>
      <c r="AT31" s="1">
        <v>2.5</v>
      </c>
      <c r="AU31" s="1">
        <v>0.35</v>
      </c>
      <c r="AV31" s="1">
        <v>0.35</v>
      </c>
      <c r="AW31" s="1">
        <v>1</v>
      </c>
      <c r="AX31" s="1">
        <v>0.7</v>
      </c>
      <c r="AY31" s="1">
        <v>2.9</v>
      </c>
      <c r="AZ31" s="1">
        <v>0.2</v>
      </c>
      <c r="BA31" s="1">
        <v>1.1000000000000001</v>
      </c>
      <c r="BB31" s="1">
        <v>0</v>
      </c>
      <c r="BC31" s="1">
        <v>0.5</v>
      </c>
      <c r="BD31" s="1">
        <v>0</v>
      </c>
      <c r="BE31" s="1">
        <v>0.3</v>
      </c>
      <c r="BF31" s="1" t="s">
        <v>0</v>
      </c>
      <c r="BG31" s="1">
        <v>1.6</v>
      </c>
      <c r="BH31" s="1">
        <v>0.9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1.1000000000000001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 t="s">
        <v>141</v>
      </c>
      <c r="CB31" s="1"/>
      <c r="CC31" s="1"/>
      <c r="CD31" s="1"/>
      <c r="CE31" s="1"/>
      <c r="CF31" s="1"/>
      <c r="CG31" s="1"/>
      <c r="CH31" s="31">
        <v>31</v>
      </c>
      <c r="CI31" s="32"/>
      <c r="CJ31" s="33" t="s">
        <v>38</v>
      </c>
      <c r="CK31" s="34" t="str">
        <f t="shared" si="0"/>
        <v>TA 18874 53034</v>
      </c>
      <c r="CL31" s="35">
        <v>518874</v>
      </c>
      <c r="CM31" s="35">
        <v>453034.9</v>
      </c>
      <c r="CN31" s="36">
        <v>53.959739999999996</v>
      </c>
      <c r="CO31" s="36">
        <v>-0.18970000000000001</v>
      </c>
      <c r="CP31" s="13">
        <v>373.01608544404621</v>
      </c>
      <c r="CQ31" s="35">
        <v>15.9</v>
      </c>
      <c r="CR31" s="37"/>
      <c r="CS31" s="38"/>
    </row>
    <row r="32" spans="1:97" ht="13.35" customHeight="1" x14ac:dyDescent="0.3">
      <c r="A32" s="31">
        <v>32</v>
      </c>
      <c r="B32" s="1" t="s">
        <v>1</v>
      </c>
      <c r="C32" s="1">
        <v>0.61</v>
      </c>
      <c r="D32" s="1">
        <v>0.61</v>
      </c>
      <c r="E32" s="1">
        <v>0</v>
      </c>
      <c r="F32" s="1">
        <v>0</v>
      </c>
      <c r="G32" s="1">
        <v>0.45500000000000002</v>
      </c>
      <c r="H32" s="1">
        <v>0.45500000000000002</v>
      </c>
      <c r="I32" s="1"/>
      <c r="J32" s="1" t="s">
        <v>0</v>
      </c>
      <c r="K32" s="1">
        <v>3.05</v>
      </c>
      <c r="L32" s="1">
        <v>0</v>
      </c>
      <c r="M32" s="1">
        <v>2.44</v>
      </c>
      <c r="N32" s="1">
        <v>0.31</v>
      </c>
      <c r="O32" s="1">
        <v>0.61</v>
      </c>
      <c r="P32" s="1">
        <v>0.76</v>
      </c>
      <c r="Q32" s="1">
        <v>0.76</v>
      </c>
      <c r="R32" s="1">
        <v>0</v>
      </c>
      <c r="S32" s="1">
        <v>2.44</v>
      </c>
      <c r="T32" s="1">
        <v>0.61</v>
      </c>
      <c r="U32" s="1">
        <v>2.44</v>
      </c>
      <c r="V32" s="1">
        <v>0.91</v>
      </c>
      <c r="W32" s="1">
        <v>0</v>
      </c>
      <c r="X32" s="1">
        <v>0</v>
      </c>
      <c r="Y32" s="1">
        <v>0.28999999999999998</v>
      </c>
      <c r="Z32" s="1">
        <v>0.15</v>
      </c>
      <c r="AA32" s="1">
        <v>0.15</v>
      </c>
      <c r="AB32" s="1">
        <v>1.2</v>
      </c>
      <c r="AC32" s="1">
        <v>0</v>
      </c>
      <c r="AD32" s="1">
        <v>0.4</v>
      </c>
      <c r="AE32" s="1">
        <v>0.85</v>
      </c>
      <c r="AF32" s="1">
        <v>0.35</v>
      </c>
      <c r="AG32" s="1">
        <v>0.6</v>
      </c>
      <c r="AH32" s="1">
        <v>0.2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3.2</v>
      </c>
      <c r="AO32" s="1">
        <v>0.6</v>
      </c>
      <c r="AP32" s="1">
        <v>0</v>
      </c>
      <c r="AQ32" s="1">
        <v>0</v>
      </c>
      <c r="AR32" s="1">
        <v>0</v>
      </c>
      <c r="AS32" s="1">
        <v>0</v>
      </c>
      <c r="AT32" s="1">
        <v>1.4</v>
      </c>
      <c r="AU32" s="1">
        <v>0</v>
      </c>
      <c r="AV32" s="1">
        <v>0.2</v>
      </c>
      <c r="AW32" s="1">
        <v>1</v>
      </c>
      <c r="AX32" s="1">
        <v>0</v>
      </c>
      <c r="AY32" s="1">
        <v>0.4</v>
      </c>
      <c r="AZ32" s="1">
        <v>0</v>
      </c>
      <c r="BA32" s="1">
        <v>2.2999999999999998</v>
      </c>
      <c r="BB32" s="1">
        <v>0.5</v>
      </c>
      <c r="BC32" s="1">
        <v>0.35</v>
      </c>
      <c r="BD32" s="1">
        <v>0.35</v>
      </c>
      <c r="BE32" s="1">
        <v>0</v>
      </c>
      <c r="BF32" s="1">
        <v>0</v>
      </c>
      <c r="BG32" s="1">
        <v>0.4</v>
      </c>
      <c r="BH32" s="1">
        <v>0</v>
      </c>
      <c r="BI32" s="1">
        <v>0</v>
      </c>
      <c r="BJ32" s="1">
        <v>0.9</v>
      </c>
      <c r="BK32" s="1">
        <v>0</v>
      </c>
      <c r="BL32" s="1">
        <v>0.2</v>
      </c>
      <c r="BM32" s="1">
        <v>1.3</v>
      </c>
      <c r="BN32" s="1">
        <v>1.8</v>
      </c>
      <c r="BO32" s="1">
        <v>0.4</v>
      </c>
      <c r="BP32" s="1">
        <v>0</v>
      </c>
      <c r="BQ32" s="1">
        <v>0</v>
      </c>
      <c r="BR32" s="1">
        <v>0</v>
      </c>
      <c r="BS32" s="1">
        <v>1.66</v>
      </c>
      <c r="BT32" s="1">
        <v>0</v>
      </c>
      <c r="BU32" s="1">
        <v>0</v>
      </c>
      <c r="BV32" s="1">
        <v>0</v>
      </c>
      <c r="BW32" s="1">
        <v>0.73</v>
      </c>
      <c r="BX32" s="1">
        <v>0</v>
      </c>
      <c r="BY32" s="1">
        <v>0</v>
      </c>
      <c r="BZ32" s="1">
        <v>0</v>
      </c>
      <c r="CA32" s="1" t="s">
        <v>141</v>
      </c>
      <c r="CB32" s="1"/>
      <c r="CC32" s="1"/>
      <c r="CD32" s="1"/>
      <c r="CE32" s="1"/>
      <c r="CF32" s="1"/>
      <c r="CG32" s="1"/>
      <c r="CH32" s="31">
        <v>32</v>
      </c>
      <c r="CI32" s="32"/>
      <c r="CJ32" s="33" t="s">
        <v>39</v>
      </c>
      <c r="CK32" s="34" t="str">
        <f t="shared" si="0"/>
        <v>TA 18959 52792</v>
      </c>
      <c r="CL32" s="35">
        <v>518959.1</v>
      </c>
      <c r="CM32" s="35">
        <v>452792.1</v>
      </c>
      <c r="CN32" s="36">
        <v>53.957549999999998</v>
      </c>
      <c r="CO32" s="36">
        <v>-0.1885</v>
      </c>
      <c r="CP32" s="13">
        <v>256.49366463910957</v>
      </c>
      <c r="CQ32" s="35">
        <v>14.7</v>
      </c>
      <c r="CR32" s="37"/>
      <c r="CS32" s="38"/>
    </row>
    <row r="33" spans="1:97" ht="13.35" customHeight="1" x14ac:dyDescent="0.3">
      <c r="A33" s="31">
        <v>33</v>
      </c>
      <c r="B33" s="1" t="s">
        <v>1</v>
      </c>
      <c r="C33" s="1">
        <v>0.30499999999999999</v>
      </c>
      <c r="D33" s="1">
        <v>0.30499999999999999</v>
      </c>
      <c r="E33" s="1">
        <v>1.22</v>
      </c>
      <c r="F33" s="1">
        <v>1.22</v>
      </c>
      <c r="G33" s="1">
        <v>0</v>
      </c>
      <c r="H33" s="1">
        <v>0</v>
      </c>
      <c r="I33" s="1">
        <v>1.675</v>
      </c>
      <c r="J33" s="1">
        <v>1.675</v>
      </c>
      <c r="K33" s="1">
        <v>1.22</v>
      </c>
      <c r="L33" s="1">
        <v>0</v>
      </c>
      <c r="M33" s="1">
        <v>0.61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5.18</v>
      </c>
      <c r="T33" s="1">
        <v>0</v>
      </c>
      <c r="U33" s="1">
        <v>1.53</v>
      </c>
      <c r="V33" s="1">
        <v>0</v>
      </c>
      <c r="W33" s="1">
        <v>0</v>
      </c>
      <c r="X33" s="1">
        <v>0</v>
      </c>
      <c r="Y33" s="1">
        <v>0.03</v>
      </c>
      <c r="Z33" s="1">
        <v>0.05</v>
      </c>
      <c r="AA33" s="1">
        <v>0.05</v>
      </c>
      <c r="AB33" s="1">
        <v>0</v>
      </c>
      <c r="AC33" s="1">
        <v>0</v>
      </c>
      <c r="AD33" s="1">
        <v>0.1</v>
      </c>
      <c r="AE33" s="1">
        <v>5.6</v>
      </c>
      <c r="AF33" s="1">
        <v>2.2000000000000002</v>
      </c>
      <c r="AG33" s="1">
        <v>1.2</v>
      </c>
      <c r="AH33" s="1">
        <v>0.1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2.5</v>
      </c>
      <c r="AP33" s="1">
        <v>1.2</v>
      </c>
      <c r="AQ33" s="1">
        <v>4.0999999999999996</v>
      </c>
      <c r="AR33" s="1">
        <v>2.5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0.1</v>
      </c>
      <c r="BC33" s="1">
        <v>6.6</v>
      </c>
      <c r="BD33" s="1">
        <v>0.2</v>
      </c>
      <c r="BE33" s="1">
        <v>0</v>
      </c>
      <c r="BF33" s="1">
        <v>0.2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2.5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 t="s">
        <v>141</v>
      </c>
      <c r="CB33" s="1"/>
      <c r="CC33" s="1"/>
      <c r="CD33" s="1"/>
      <c r="CE33" s="1"/>
      <c r="CF33" s="1"/>
      <c r="CG33" s="1"/>
      <c r="CH33" s="31">
        <v>33</v>
      </c>
      <c r="CI33" s="32"/>
      <c r="CJ33" s="33" t="s">
        <v>40</v>
      </c>
      <c r="CK33" s="34" t="str">
        <f t="shared" si="0"/>
        <v>TA 19170 52213</v>
      </c>
      <c r="CL33" s="35">
        <v>519170.2</v>
      </c>
      <c r="CM33" s="35">
        <v>452213.5</v>
      </c>
      <c r="CN33" s="36">
        <v>53.952300000000001</v>
      </c>
      <c r="CO33" s="36">
        <v>-0.18551000000000001</v>
      </c>
      <c r="CP33" s="13">
        <v>616.24832656973604</v>
      </c>
      <c r="CQ33" s="35">
        <v>21.6</v>
      </c>
      <c r="CR33" s="37"/>
      <c r="CS33" s="38"/>
    </row>
    <row r="34" spans="1:97" ht="13.35" customHeight="1" x14ac:dyDescent="0.3">
      <c r="A34" s="31">
        <v>34</v>
      </c>
      <c r="B34" s="1" t="s">
        <v>1</v>
      </c>
      <c r="C34" s="1">
        <v>0</v>
      </c>
      <c r="D34" s="1">
        <v>0</v>
      </c>
      <c r="E34" s="1"/>
      <c r="F34" s="1" t="s">
        <v>0</v>
      </c>
      <c r="G34" s="1">
        <v>3.355</v>
      </c>
      <c r="H34" s="1">
        <v>3.355</v>
      </c>
      <c r="I34" s="1">
        <v>0.91500000000000004</v>
      </c>
      <c r="J34" s="1">
        <v>0.91500000000000004</v>
      </c>
      <c r="K34" s="1">
        <v>1.83</v>
      </c>
      <c r="L34" s="1">
        <v>1.22</v>
      </c>
      <c r="M34" s="1">
        <v>1.52</v>
      </c>
      <c r="N34" s="1">
        <v>0</v>
      </c>
      <c r="O34" s="1">
        <v>0.31</v>
      </c>
      <c r="P34" s="1">
        <v>0</v>
      </c>
      <c r="Q34" s="1">
        <v>0</v>
      </c>
      <c r="R34" s="1">
        <v>0</v>
      </c>
      <c r="S34" s="1">
        <v>3.05</v>
      </c>
      <c r="T34" s="1">
        <v>1.22</v>
      </c>
      <c r="U34" s="1">
        <v>2.74</v>
      </c>
      <c r="V34" s="1">
        <v>1.22</v>
      </c>
      <c r="W34" s="1">
        <v>0.61</v>
      </c>
      <c r="X34" s="1">
        <v>0.31</v>
      </c>
      <c r="Y34" s="1">
        <v>1.46</v>
      </c>
      <c r="Z34" s="1">
        <v>0</v>
      </c>
      <c r="AA34" s="1">
        <v>0</v>
      </c>
      <c r="AB34" s="1">
        <v>1.5</v>
      </c>
      <c r="AC34" s="1">
        <v>0</v>
      </c>
      <c r="AD34" s="1">
        <v>1</v>
      </c>
      <c r="AE34" s="1">
        <v>1.1000000000000001</v>
      </c>
      <c r="AF34" s="1">
        <v>1.1000000000000001</v>
      </c>
      <c r="AG34" s="1">
        <v>0.5</v>
      </c>
      <c r="AH34" s="1">
        <v>0.4</v>
      </c>
      <c r="AI34" s="1">
        <v>0.1</v>
      </c>
      <c r="AJ34" s="1">
        <v>0.3</v>
      </c>
      <c r="AK34" s="1">
        <v>0</v>
      </c>
      <c r="AL34" s="1">
        <v>1.1000000000000001</v>
      </c>
      <c r="AM34" s="1">
        <v>0</v>
      </c>
      <c r="AN34" s="1">
        <v>0.1</v>
      </c>
      <c r="AO34" s="1">
        <v>0.2</v>
      </c>
      <c r="AP34" s="1">
        <v>0.45</v>
      </c>
      <c r="AQ34" s="1">
        <v>0.45</v>
      </c>
      <c r="AR34" s="1">
        <v>0.3</v>
      </c>
      <c r="AS34" s="1">
        <v>0.3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3.3</v>
      </c>
      <c r="BC34" s="1">
        <v>0</v>
      </c>
      <c r="BD34" s="1">
        <v>0</v>
      </c>
      <c r="BE34" s="1">
        <v>0.3</v>
      </c>
      <c r="BF34" s="1">
        <v>0.2</v>
      </c>
      <c r="BG34" s="1">
        <v>1.7</v>
      </c>
      <c r="BH34" s="1">
        <v>0</v>
      </c>
      <c r="BI34" s="1">
        <v>0</v>
      </c>
      <c r="BJ34" s="1">
        <v>0</v>
      </c>
      <c r="BK34" s="1">
        <v>7.28</v>
      </c>
      <c r="BL34" s="1">
        <v>0.4</v>
      </c>
      <c r="BM34" s="1">
        <v>0.5</v>
      </c>
      <c r="BN34" s="1">
        <v>0</v>
      </c>
      <c r="BO34" s="1">
        <v>2.5</v>
      </c>
      <c r="BP34" s="1">
        <v>0.31</v>
      </c>
      <c r="BQ34" s="1">
        <v>0.6</v>
      </c>
      <c r="BR34" s="1">
        <v>1.46</v>
      </c>
      <c r="BS34" s="1">
        <v>1.2</v>
      </c>
      <c r="BT34" s="1">
        <v>0.7</v>
      </c>
      <c r="BU34" s="1">
        <v>0</v>
      </c>
      <c r="BV34" s="1">
        <v>0</v>
      </c>
      <c r="BW34" s="1">
        <v>0</v>
      </c>
      <c r="BX34" s="1">
        <v>1.5</v>
      </c>
      <c r="BY34" s="1">
        <v>0</v>
      </c>
      <c r="BZ34" s="1">
        <v>0</v>
      </c>
      <c r="CA34" s="1" t="s">
        <v>141</v>
      </c>
      <c r="CB34" s="1"/>
      <c r="CC34" s="1"/>
      <c r="CD34" s="1"/>
      <c r="CE34" s="1"/>
      <c r="CF34" s="1"/>
      <c r="CG34" s="1"/>
      <c r="CH34" s="31">
        <v>34</v>
      </c>
      <c r="CI34" s="32"/>
      <c r="CJ34" s="33" t="s">
        <v>41</v>
      </c>
      <c r="CK34" s="34" t="str">
        <f t="shared" si="0"/>
        <v>TA 19205 51915</v>
      </c>
      <c r="CL34" s="35">
        <v>519205</v>
      </c>
      <c r="CM34" s="35">
        <v>451915.1</v>
      </c>
      <c r="CN34" s="36">
        <v>53.94961</v>
      </c>
      <c r="CO34" s="36">
        <v>-0.18509</v>
      </c>
      <c r="CP34" s="13">
        <v>300.04832944044199</v>
      </c>
      <c r="CQ34" s="35">
        <v>15.6</v>
      </c>
      <c r="CR34" s="37">
        <v>34</v>
      </c>
      <c r="CS34" s="38" t="s">
        <v>142</v>
      </c>
    </row>
    <row r="35" spans="1:97" ht="13.35" customHeight="1" x14ac:dyDescent="0.3">
      <c r="A35" s="31">
        <v>35</v>
      </c>
      <c r="B35" s="1" t="s">
        <v>1</v>
      </c>
      <c r="C35" s="1">
        <v>3.5049999999999999</v>
      </c>
      <c r="D35" s="1">
        <v>3.5049999999999999</v>
      </c>
      <c r="E35" s="1">
        <v>1.675</v>
      </c>
      <c r="F35" s="1">
        <v>1.675</v>
      </c>
      <c r="G35" s="1">
        <v>0</v>
      </c>
      <c r="H35" s="1">
        <v>0</v>
      </c>
      <c r="I35" s="1"/>
      <c r="J35" s="1" t="s">
        <v>0</v>
      </c>
      <c r="K35" s="1">
        <v>2.74</v>
      </c>
      <c r="L35" s="1">
        <v>1.52</v>
      </c>
      <c r="M35" s="1">
        <v>0.91</v>
      </c>
      <c r="N35" s="1">
        <v>0.61</v>
      </c>
      <c r="O35" s="1">
        <v>2.13</v>
      </c>
      <c r="P35" s="1">
        <v>1.5249999999999999</v>
      </c>
      <c r="Q35" s="1">
        <v>1.5249999999999999</v>
      </c>
      <c r="R35" s="1">
        <v>0</v>
      </c>
      <c r="S35" s="1">
        <v>0.31</v>
      </c>
      <c r="T35" s="1">
        <v>2.44</v>
      </c>
      <c r="U35" s="1">
        <v>3.35</v>
      </c>
      <c r="V35" s="1">
        <v>0</v>
      </c>
      <c r="W35" s="1">
        <v>2.44</v>
      </c>
      <c r="X35" s="1">
        <v>0.3</v>
      </c>
      <c r="Y35" s="1">
        <v>0</v>
      </c>
      <c r="Z35" s="1">
        <v>2.11</v>
      </c>
      <c r="AA35" s="1">
        <v>2.11</v>
      </c>
      <c r="AB35" s="1">
        <v>0</v>
      </c>
      <c r="AC35" s="1">
        <v>0</v>
      </c>
      <c r="AD35" s="1">
        <v>0.5</v>
      </c>
      <c r="AE35" s="1">
        <v>0.7</v>
      </c>
      <c r="AF35" s="1">
        <v>0.1</v>
      </c>
      <c r="AG35" s="1">
        <v>0</v>
      </c>
      <c r="AH35" s="1">
        <v>2.6</v>
      </c>
      <c r="AI35" s="1">
        <v>0.1</v>
      </c>
      <c r="AJ35" s="1">
        <v>0</v>
      </c>
      <c r="AK35" s="1">
        <v>0.2</v>
      </c>
      <c r="AL35" s="1">
        <v>0.1</v>
      </c>
      <c r="AM35" s="1">
        <v>0.3</v>
      </c>
      <c r="AN35" s="1">
        <v>0</v>
      </c>
      <c r="AO35" s="1">
        <v>0.3</v>
      </c>
      <c r="AP35" s="1">
        <v>0</v>
      </c>
      <c r="AQ35" s="1">
        <v>3.7</v>
      </c>
      <c r="AR35" s="1">
        <v>0.9</v>
      </c>
      <c r="AS35" s="1">
        <v>0</v>
      </c>
      <c r="AT35" s="1">
        <v>1.9</v>
      </c>
      <c r="AU35" s="1">
        <v>1.7</v>
      </c>
      <c r="AV35" s="1">
        <v>0</v>
      </c>
      <c r="AW35" s="1">
        <v>0.2</v>
      </c>
      <c r="AX35" s="1">
        <v>0</v>
      </c>
      <c r="AY35" s="1">
        <v>0</v>
      </c>
      <c r="AZ35" s="1">
        <v>0</v>
      </c>
      <c r="BA35" s="1">
        <v>2.7</v>
      </c>
      <c r="BB35" s="1">
        <v>1</v>
      </c>
      <c r="BC35" s="1">
        <v>0.4</v>
      </c>
      <c r="BD35" s="1">
        <v>0</v>
      </c>
      <c r="BE35" s="1">
        <v>0</v>
      </c>
      <c r="BF35" s="1">
        <v>2.6</v>
      </c>
      <c r="BG35" s="1">
        <v>2.9</v>
      </c>
      <c r="BH35" s="1">
        <v>0.1</v>
      </c>
      <c r="BI35" s="1">
        <v>0.2</v>
      </c>
      <c r="BJ35" s="1">
        <v>0.1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2.6</v>
      </c>
      <c r="BT35" s="1">
        <v>0.57999999999999996</v>
      </c>
      <c r="BU35" s="1">
        <v>0</v>
      </c>
      <c r="BV35" s="1">
        <v>0</v>
      </c>
      <c r="BW35" s="1">
        <v>0</v>
      </c>
      <c r="BX35" s="1">
        <v>0.96</v>
      </c>
      <c r="BY35" s="1">
        <v>0</v>
      </c>
      <c r="BZ35" s="1">
        <v>0</v>
      </c>
      <c r="CA35" s="1" t="s">
        <v>141</v>
      </c>
      <c r="CB35" s="1"/>
      <c r="CC35" s="1"/>
      <c r="CD35" s="1"/>
      <c r="CE35" s="1"/>
      <c r="CF35" s="1"/>
      <c r="CG35" s="1"/>
      <c r="CH35" s="31">
        <v>35</v>
      </c>
      <c r="CI35" s="32"/>
      <c r="CJ35" s="33" t="s">
        <v>42</v>
      </c>
      <c r="CK35" s="34" t="str">
        <f t="shared" si="0"/>
        <v>TA 19427 51462</v>
      </c>
      <c r="CL35" s="35">
        <v>519427.9</v>
      </c>
      <c r="CM35" s="35">
        <v>451462.9</v>
      </c>
      <c r="CN35" s="36">
        <v>53.945489999999999</v>
      </c>
      <c r="CO35" s="36">
        <v>-0.18189</v>
      </c>
      <c r="CP35" s="13">
        <v>504.47299233953049</v>
      </c>
      <c r="CQ35" s="35">
        <v>16.899999999999999</v>
      </c>
      <c r="CR35" s="37">
        <v>35</v>
      </c>
      <c r="CS35" s="38" t="s">
        <v>142</v>
      </c>
    </row>
    <row r="36" spans="1:97" ht="13.35" customHeight="1" x14ac:dyDescent="0.3">
      <c r="A36" s="31">
        <v>36</v>
      </c>
      <c r="B36" s="1" t="s">
        <v>1</v>
      </c>
      <c r="C36" s="1">
        <v>3.96</v>
      </c>
      <c r="D36" s="1">
        <v>3.96</v>
      </c>
      <c r="E36" s="1">
        <v>0.155</v>
      </c>
      <c r="F36" s="1">
        <v>0.155</v>
      </c>
      <c r="G36" s="1">
        <v>0.61</v>
      </c>
      <c r="H36" s="1">
        <v>0.61</v>
      </c>
      <c r="I36" s="1"/>
      <c r="J36" s="1" t="s">
        <v>0</v>
      </c>
      <c r="K36" s="1">
        <v>0</v>
      </c>
      <c r="L36" s="1">
        <v>0.91</v>
      </c>
      <c r="M36" s="1">
        <v>0</v>
      </c>
      <c r="N36" s="1">
        <v>0</v>
      </c>
      <c r="O36" s="1">
        <v>0</v>
      </c>
      <c r="P36" s="1">
        <v>0.45500000000000002</v>
      </c>
      <c r="Q36" s="1">
        <v>0.45500000000000002</v>
      </c>
      <c r="R36" s="1">
        <v>0</v>
      </c>
      <c r="S36" s="1">
        <v>0</v>
      </c>
      <c r="T36" s="1">
        <v>1.22</v>
      </c>
      <c r="U36" s="1">
        <v>10.35</v>
      </c>
      <c r="V36" s="1">
        <v>0.6</v>
      </c>
      <c r="W36" s="1">
        <v>0</v>
      </c>
      <c r="X36" s="1">
        <v>0.3</v>
      </c>
      <c r="Y36" s="1">
        <v>1.85</v>
      </c>
      <c r="Z36" s="1">
        <v>0.95</v>
      </c>
      <c r="AA36" s="1">
        <v>0.95</v>
      </c>
      <c r="AB36" s="1">
        <v>0.8</v>
      </c>
      <c r="AC36" s="1">
        <v>0</v>
      </c>
      <c r="AD36" s="1">
        <v>0.7</v>
      </c>
      <c r="AE36" s="1">
        <v>0</v>
      </c>
      <c r="AF36" s="1">
        <v>1</v>
      </c>
      <c r="AG36" s="1">
        <v>0</v>
      </c>
      <c r="AH36" s="1">
        <v>0</v>
      </c>
      <c r="AI36" s="1">
        <v>0</v>
      </c>
      <c r="AJ36" s="1">
        <v>3.4</v>
      </c>
      <c r="AK36" s="1">
        <v>1</v>
      </c>
      <c r="AL36" s="1" t="s">
        <v>0</v>
      </c>
      <c r="AM36" s="1">
        <v>0</v>
      </c>
      <c r="AN36" s="1">
        <v>0.9</v>
      </c>
      <c r="AO36" s="1">
        <v>0.6</v>
      </c>
      <c r="AP36" s="1">
        <v>0</v>
      </c>
      <c r="AQ36" s="1">
        <v>0</v>
      </c>
      <c r="AR36" s="1">
        <v>5.4</v>
      </c>
      <c r="AS36" s="1">
        <v>0</v>
      </c>
      <c r="AT36" s="1">
        <v>0.4</v>
      </c>
      <c r="AU36" s="1">
        <v>0.8</v>
      </c>
      <c r="AV36" s="1">
        <v>0.8</v>
      </c>
      <c r="AW36" s="1">
        <v>0.4</v>
      </c>
      <c r="AX36" s="1">
        <v>0.3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4.8</v>
      </c>
      <c r="BH36" s="1">
        <v>0.2</v>
      </c>
      <c r="BI36" s="1">
        <v>0.2</v>
      </c>
      <c r="BJ36" s="1">
        <v>0.1</v>
      </c>
      <c r="BK36" s="1">
        <v>0</v>
      </c>
      <c r="BL36" s="1">
        <v>0.3</v>
      </c>
      <c r="BM36" s="1">
        <v>0</v>
      </c>
      <c r="BN36" s="1">
        <v>0</v>
      </c>
      <c r="BO36" s="1">
        <v>0</v>
      </c>
      <c r="BP36" s="1">
        <v>0</v>
      </c>
      <c r="BQ36" s="1">
        <v>6.29</v>
      </c>
      <c r="BR36" s="1">
        <v>0</v>
      </c>
      <c r="BS36" s="1">
        <v>3.3</v>
      </c>
      <c r="BT36" s="1">
        <v>0.27</v>
      </c>
      <c r="BU36" s="1">
        <v>1.36</v>
      </c>
      <c r="BV36" s="1">
        <v>0</v>
      </c>
      <c r="BW36" s="1">
        <v>1.5049999999999999</v>
      </c>
      <c r="BX36" s="1">
        <v>4.51</v>
      </c>
      <c r="BY36" s="1">
        <v>0.55000000000000004</v>
      </c>
      <c r="BZ36" s="1">
        <v>0</v>
      </c>
      <c r="CA36" s="1" t="s">
        <v>141</v>
      </c>
      <c r="CB36" s="1"/>
      <c r="CC36" s="1"/>
      <c r="CD36" s="1"/>
      <c r="CE36" s="1"/>
      <c r="CF36" s="1"/>
      <c r="CG36" s="1"/>
      <c r="CH36" s="31">
        <v>36</v>
      </c>
      <c r="CI36" s="32"/>
      <c r="CJ36" s="33" t="s">
        <v>43</v>
      </c>
      <c r="CK36" s="34" t="str">
        <f t="shared" si="0"/>
        <v>TA 19616 51044</v>
      </c>
      <c r="CL36" s="35">
        <v>519616.8</v>
      </c>
      <c r="CM36" s="35">
        <v>451044.6</v>
      </c>
      <c r="CN36" s="36">
        <v>53.941690000000001</v>
      </c>
      <c r="CO36" s="36">
        <v>-0.17917</v>
      </c>
      <c r="CP36" s="13">
        <v>458.74284735568358</v>
      </c>
      <c r="CQ36" s="35">
        <v>14.8</v>
      </c>
      <c r="CR36" s="37">
        <v>36</v>
      </c>
      <c r="CS36" s="38" t="s">
        <v>15</v>
      </c>
    </row>
    <row r="37" spans="1:97" ht="13.35" customHeight="1" x14ac:dyDescent="0.3">
      <c r="A37" s="8">
        <v>37</v>
      </c>
      <c r="B37" s="1" t="s">
        <v>1</v>
      </c>
      <c r="C37" s="1">
        <v>0.45500000000000002</v>
      </c>
      <c r="D37" s="1">
        <v>0.45500000000000002</v>
      </c>
      <c r="E37" s="1">
        <v>0.76</v>
      </c>
      <c r="F37" s="1">
        <v>0.76</v>
      </c>
      <c r="G37" s="1">
        <v>0.45500000000000002</v>
      </c>
      <c r="H37" s="1">
        <v>0.45500000000000002</v>
      </c>
      <c r="I37" s="1">
        <v>0.155</v>
      </c>
      <c r="J37" s="1">
        <v>0.155</v>
      </c>
      <c r="K37" s="1">
        <v>0</v>
      </c>
      <c r="L37" s="1">
        <v>0.31</v>
      </c>
      <c r="M37" s="1">
        <v>1.22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2.13</v>
      </c>
      <c r="T37" s="1">
        <v>2.44</v>
      </c>
      <c r="U37" s="1">
        <v>0.91</v>
      </c>
      <c r="V37" s="1">
        <v>0</v>
      </c>
      <c r="W37" s="1">
        <v>0</v>
      </c>
      <c r="X37" s="1">
        <v>0.3</v>
      </c>
      <c r="Y37" s="1">
        <v>0</v>
      </c>
      <c r="Z37" s="1"/>
      <c r="AA37" s="1" t="s">
        <v>0</v>
      </c>
      <c r="AB37" s="1">
        <v>1.75</v>
      </c>
      <c r="AC37" s="1">
        <v>0</v>
      </c>
      <c r="AD37" s="1">
        <v>0.3</v>
      </c>
      <c r="AE37" s="1">
        <v>1.5</v>
      </c>
      <c r="AF37" s="1">
        <v>0.1</v>
      </c>
      <c r="AG37" s="1">
        <v>0</v>
      </c>
      <c r="AH37" s="1">
        <v>0</v>
      </c>
      <c r="AI37" s="1">
        <v>0.9</v>
      </c>
      <c r="AJ37" s="1">
        <v>0</v>
      </c>
      <c r="AK37" s="1">
        <v>0</v>
      </c>
      <c r="AL37" s="1">
        <v>2.1</v>
      </c>
      <c r="AM37" s="1">
        <v>0.3</v>
      </c>
      <c r="AN37" s="1">
        <v>0.2</v>
      </c>
      <c r="AO37" s="1">
        <v>0.2</v>
      </c>
      <c r="AP37" s="1">
        <v>0.2</v>
      </c>
      <c r="AQ37" s="1">
        <v>0</v>
      </c>
      <c r="AR37" s="1">
        <v>0</v>
      </c>
      <c r="AS37" s="1">
        <v>0</v>
      </c>
      <c r="AT37" s="1">
        <v>1.4</v>
      </c>
      <c r="AU37" s="1">
        <v>4</v>
      </c>
      <c r="AV37" s="1">
        <v>0.1</v>
      </c>
      <c r="AW37" s="1">
        <v>0</v>
      </c>
      <c r="AX37" s="1">
        <v>0.1</v>
      </c>
      <c r="AY37" s="1">
        <v>0.4</v>
      </c>
      <c r="AZ37" s="1">
        <v>0.1</v>
      </c>
      <c r="BA37" s="1">
        <v>0.5</v>
      </c>
      <c r="BB37" s="1">
        <v>0</v>
      </c>
      <c r="BC37" s="1">
        <v>0.4</v>
      </c>
      <c r="BD37" s="1">
        <v>0</v>
      </c>
      <c r="BE37" s="1">
        <v>1.1000000000000001</v>
      </c>
      <c r="BF37" s="1">
        <v>0</v>
      </c>
      <c r="BG37" s="1">
        <v>1.5</v>
      </c>
      <c r="BH37" s="1">
        <v>0.4</v>
      </c>
      <c r="BI37" s="1">
        <v>0</v>
      </c>
      <c r="BJ37" s="1" t="s">
        <v>0</v>
      </c>
      <c r="BK37" s="1">
        <v>0</v>
      </c>
      <c r="BL37" s="1">
        <v>0</v>
      </c>
      <c r="BM37" s="1">
        <v>0</v>
      </c>
      <c r="BN37" s="1">
        <v>1.8</v>
      </c>
      <c r="BO37" s="1">
        <v>0</v>
      </c>
      <c r="BP37" s="1">
        <v>0</v>
      </c>
      <c r="BQ37" s="1">
        <v>0</v>
      </c>
      <c r="BR37" s="1">
        <v>9.56</v>
      </c>
      <c r="BS37" s="1">
        <v>2</v>
      </c>
      <c r="BT37" s="1">
        <v>1.03</v>
      </c>
      <c r="BU37" s="1">
        <v>0.84</v>
      </c>
      <c r="BV37" s="1">
        <v>0</v>
      </c>
      <c r="BW37" s="1">
        <v>0</v>
      </c>
      <c r="BX37" s="1">
        <v>0</v>
      </c>
      <c r="BY37" s="1">
        <v>2.7</v>
      </c>
      <c r="BZ37" s="1">
        <v>0</v>
      </c>
      <c r="CA37" s="1" t="s">
        <v>141</v>
      </c>
      <c r="CB37" s="1"/>
      <c r="CC37" s="1"/>
      <c r="CD37" s="1"/>
      <c r="CE37" s="1"/>
      <c r="CF37" s="1"/>
      <c r="CG37" s="1"/>
      <c r="CH37" s="8">
        <v>37</v>
      </c>
      <c r="CI37" s="32"/>
      <c r="CJ37" s="40" t="s">
        <v>44</v>
      </c>
      <c r="CK37" s="22" t="str">
        <f t="shared" si="0"/>
        <v>TA 19654 50756</v>
      </c>
      <c r="CL37" s="41">
        <v>519654.1</v>
      </c>
      <c r="CM37" s="41">
        <v>450756.9</v>
      </c>
      <c r="CN37" s="42">
        <v>53.939100000000003</v>
      </c>
      <c r="CO37" s="42">
        <v>-0.17871000000000001</v>
      </c>
      <c r="CP37" s="13">
        <v>290.49612734079608</v>
      </c>
      <c r="CQ37" s="41">
        <v>17.100000000000001</v>
      </c>
      <c r="CR37" s="39"/>
      <c r="CS37" s="38"/>
    </row>
    <row r="38" spans="1:97" ht="13.35" customHeight="1" x14ac:dyDescent="0.3">
      <c r="A38" s="31">
        <v>38</v>
      </c>
      <c r="B38" s="4" t="s">
        <v>1</v>
      </c>
      <c r="C38" s="4">
        <v>0.61</v>
      </c>
      <c r="D38" s="4">
        <v>0.61</v>
      </c>
      <c r="E38" s="4">
        <v>1.5249999999999999</v>
      </c>
      <c r="F38" s="4">
        <v>1.5249999999999999</v>
      </c>
      <c r="G38" s="4">
        <v>0</v>
      </c>
      <c r="H38" s="4">
        <v>0</v>
      </c>
      <c r="I38" s="4">
        <v>2.4350000000000001</v>
      </c>
      <c r="J38" s="4">
        <v>2.4350000000000001</v>
      </c>
      <c r="K38" s="4">
        <v>1.84</v>
      </c>
      <c r="L38" s="4">
        <v>0</v>
      </c>
      <c r="M38" s="4">
        <v>0.62</v>
      </c>
      <c r="N38" s="4">
        <v>0</v>
      </c>
      <c r="O38" s="4">
        <v>0</v>
      </c>
      <c r="P38" s="4">
        <v>0.31</v>
      </c>
      <c r="Q38" s="4">
        <v>0.31</v>
      </c>
      <c r="R38" s="4">
        <v>0</v>
      </c>
      <c r="S38" s="4">
        <v>0</v>
      </c>
      <c r="T38" s="4">
        <v>1.22</v>
      </c>
      <c r="U38" s="4">
        <v>0</v>
      </c>
      <c r="V38" s="4">
        <v>0</v>
      </c>
      <c r="W38" s="4">
        <v>0</v>
      </c>
      <c r="X38" s="4">
        <v>0.91</v>
      </c>
      <c r="Y38" s="4">
        <v>6</v>
      </c>
      <c r="Z38" s="4">
        <v>2.625</v>
      </c>
      <c r="AA38" s="4">
        <v>2.625</v>
      </c>
      <c r="AB38" s="4">
        <v>3.8</v>
      </c>
      <c r="AC38" s="4">
        <v>2.25</v>
      </c>
      <c r="AD38" s="4">
        <v>0.8</v>
      </c>
      <c r="AE38" s="4">
        <v>1.1499999999999999</v>
      </c>
      <c r="AF38" s="4">
        <v>1.35</v>
      </c>
      <c r="AG38" s="4">
        <v>0</v>
      </c>
      <c r="AH38" s="4">
        <v>0.3</v>
      </c>
      <c r="AI38" s="4">
        <v>0</v>
      </c>
      <c r="AJ38" s="4">
        <v>0</v>
      </c>
      <c r="AK38" s="4">
        <v>0.7</v>
      </c>
      <c r="AL38" s="4">
        <v>0.3</v>
      </c>
      <c r="AM38" s="4">
        <v>0</v>
      </c>
      <c r="AN38" s="4" t="s">
        <v>0</v>
      </c>
      <c r="AO38" s="4">
        <v>0</v>
      </c>
      <c r="AP38" s="4">
        <v>0.6</v>
      </c>
      <c r="AQ38" s="4">
        <v>0</v>
      </c>
      <c r="AR38" s="4">
        <v>0</v>
      </c>
      <c r="AS38" s="4">
        <v>0</v>
      </c>
      <c r="AT38" s="4">
        <v>1.8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 t="s">
        <v>0</v>
      </c>
      <c r="BB38" s="4" t="s">
        <v>0</v>
      </c>
      <c r="BC38" s="4">
        <v>0</v>
      </c>
      <c r="BD38" s="4">
        <v>0</v>
      </c>
      <c r="BE38" s="4">
        <v>1.9</v>
      </c>
      <c r="BF38" s="4">
        <v>0.1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0.2</v>
      </c>
      <c r="BM38" s="4">
        <v>0</v>
      </c>
      <c r="BN38" s="4">
        <v>1.8</v>
      </c>
      <c r="BO38" s="4">
        <v>0</v>
      </c>
      <c r="BP38" s="4">
        <v>0.48</v>
      </c>
      <c r="BQ38" s="4">
        <v>0</v>
      </c>
      <c r="BR38" s="4">
        <v>8.5399999999999991</v>
      </c>
      <c r="BS38" s="4">
        <v>2.33</v>
      </c>
      <c r="BT38" s="4">
        <v>2.3119999999999998</v>
      </c>
      <c r="BU38" s="4">
        <v>0</v>
      </c>
      <c r="BV38" s="4">
        <v>0</v>
      </c>
      <c r="BW38" s="4">
        <v>0</v>
      </c>
      <c r="BX38" s="4">
        <v>0</v>
      </c>
      <c r="BY38" s="4">
        <v>2.4900000000000002</v>
      </c>
      <c r="BZ38" s="4">
        <v>0</v>
      </c>
      <c r="CA38" s="1" t="s">
        <v>141</v>
      </c>
      <c r="CB38" s="4"/>
      <c r="CC38" s="4"/>
      <c r="CD38" s="4"/>
      <c r="CE38" s="4"/>
      <c r="CF38" s="4"/>
      <c r="CG38" s="4"/>
      <c r="CH38" s="31">
        <v>38</v>
      </c>
      <c r="CI38" s="32"/>
      <c r="CJ38" s="33" t="s">
        <v>45</v>
      </c>
      <c r="CK38" s="34" t="str">
        <f t="shared" si="0"/>
        <v>TA 19719 50646</v>
      </c>
      <c r="CL38" s="35">
        <v>519719.2</v>
      </c>
      <c r="CM38" s="35">
        <v>450646.6</v>
      </c>
      <c r="CN38" s="36">
        <v>53.938090000000003</v>
      </c>
      <c r="CO38" s="36">
        <v>-0.17776</v>
      </c>
      <c r="CP38" s="13">
        <v>127.76932339180638</v>
      </c>
      <c r="CQ38" s="35">
        <v>18.3</v>
      </c>
      <c r="CR38" s="37"/>
      <c r="CS38" s="38"/>
    </row>
    <row r="39" spans="1:97" ht="13.35" customHeight="1" x14ac:dyDescent="0.3">
      <c r="A39" s="31">
        <v>39</v>
      </c>
      <c r="B39" s="1" t="s">
        <v>1</v>
      </c>
      <c r="C39" s="1">
        <v>0.30499999999999999</v>
      </c>
      <c r="D39" s="1">
        <v>0.30499999999999999</v>
      </c>
      <c r="E39" s="1">
        <v>0</v>
      </c>
      <c r="F39" s="1">
        <v>0</v>
      </c>
      <c r="G39" s="1">
        <v>0</v>
      </c>
      <c r="H39" s="1">
        <v>0</v>
      </c>
      <c r="I39" s="1">
        <v>3.81</v>
      </c>
      <c r="J39" s="1">
        <v>3.81</v>
      </c>
      <c r="K39" s="1">
        <v>0</v>
      </c>
      <c r="L39" s="1">
        <v>0</v>
      </c>
      <c r="M39" s="1">
        <v>1.52</v>
      </c>
      <c r="N39" s="1">
        <v>0</v>
      </c>
      <c r="O39" s="1">
        <v>5.79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1.21</v>
      </c>
      <c r="W39" s="1">
        <v>0</v>
      </c>
      <c r="X39" s="1">
        <v>0.61</v>
      </c>
      <c r="Y39" s="1">
        <v>0.83</v>
      </c>
      <c r="Z39" s="1">
        <v>4.9749999999999996</v>
      </c>
      <c r="AA39" s="1">
        <v>4.9749999999999996</v>
      </c>
      <c r="AB39" s="1">
        <v>4.25</v>
      </c>
      <c r="AC39" s="1">
        <v>1.2</v>
      </c>
      <c r="AD39" s="1">
        <v>1.5</v>
      </c>
      <c r="AE39" s="1">
        <v>0</v>
      </c>
      <c r="AF39" s="1">
        <v>0</v>
      </c>
      <c r="AG39" s="1">
        <v>0</v>
      </c>
      <c r="AH39" s="1">
        <v>0.4</v>
      </c>
      <c r="AI39" s="1">
        <v>0.3</v>
      </c>
      <c r="AJ39" s="1">
        <v>0.1</v>
      </c>
      <c r="AK39" s="1">
        <v>0</v>
      </c>
      <c r="AL39" s="1">
        <v>0</v>
      </c>
      <c r="AM39" s="1">
        <v>0</v>
      </c>
      <c r="AN39" s="1">
        <v>0.3</v>
      </c>
      <c r="AO39" s="1">
        <v>0</v>
      </c>
      <c r="AP39" s="1">
        <v>0.2</v>
      </c>
      <c r="AQ39" s="1">
        <v>0</v>
      </c>
      <c r="AR39" s="1">
        <v>0</v>
      </c>
      <c r="AS39" s="1">
        <v>0</v>
      </c>
      <c r="AT39" s="1">
        <v>0.2</v>
      </c>
      <c r="AU39" s="1">
        <v>0</v>
      </c>
      <c r="AV39" s="1">
        <v>0.1</v>
      </c>
      <c r="AW39" s="1">
        <v>0</v>
      </c>
      <c r="AX39" s="1">
        <v>0</v>
      </c>
      <c r="AY39" s="1">
        <v>0</v>
      </c>
      <c r="AZ39" s="1">
        <v>0</v>
      </c>
      <c r="BA39" s="1">
        <v>1</v>
      </c>
      <c r="BB39" s="1">
        <v>0</v>
      </c>
      <c r="BC39" s="1">
        <v>3</v>
      </c>
      <c r="BD39" s="1">
        <v>0</v>
      </c>
      <c r="BE39" s="1">
        <v>0</v>
      </c>
      <c r="BF39" s="1">
        <v>0</v>
      </c>
      <c r="BG39" s="1">
        <v>0</v>
      </c>
      <c r="BH39" s="1">
        <v>1.9</v>
      </c>
      <c r="BI39" s="1">
        <v>0</v>
      </c>
      <c r="BJ39" s="1">
        <v>0.2</v>
      </c>
      <c r="BK39" s="1">
        <v>0</v>
      </c>
      <c r="BL39" s="1">
        <v>0.4</v>
      </c>
      <c r="BM39" s="1">
        <v>0.1</v>
      </c>
      <c r="BN39" s="1">
        <v>0.5</v>
      </c>
      <c r="BO39" s="1">
        <v>0.36</v>
      </c>
      <c r="BP39" s="1">
        <v>0</v>
      </c>
      <c r="BQ39" s="1">
        <v>0</v>
      </c>
      <c r="BR39" s="1">
        <v>0.34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 t="s">
        <v>141</v>
      </c>
      <c r="CB39" s="1"/>
      <c r="CC39" s="1"/>
      <c r="CD39" s="1"/>
      <c r="CE39" s="1"/>
      <c r="CF39" s="1"/>
      <c r="CG39" s="1"/>
      <c r="CH39" s="31">
        <v>39</v>
      </c>
      <c r="CI39" s="32"/>
      <c r="CJ39" s="33" t="s">
        <v>46</v>
      </c>
      <c r="CK39" s="34" t="str">
        <f t="shared" si="0"/>
        <v>TA 19905 50103</v>
      </c>
      <c r="CL39" s="35">
        <v>519905.7</v>
      </c>
      <c r="CM39" s="35">
        <v>450103.1</v>
      </c>
      <c r="CN39" s="36">
        <v>53.933169999999997</v>
      </c>
      <c r="CO39" s="36">
        <v>-0.17513999999999999</v>
      </c>
      <c r="CP39" s="13">
        <v>573.97299588046826</v>
      </c>
      <c r="CQ39" s="35">
        <v>17.399999999999999</v>
      </c>
      <c r="CR39" s="37">
        <v>38</v>
      </c>
      <c r="CS39" s="38" t="s">
        <v>12</v>
      </c>
    </row>
    <row r="40" spans="1:97" ht="13.35" customHeight="1" x14ac:dyDescent="0.3">
      <c r="A40" s="31">
        <v>40</v>
      </c>
      <c r="B40" s="1" t="s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0.3</v>
      </c>
      <c r="I40" s="1">
        <v>1.6266666666666667</v>
      </c>
      <c r="J40" s="1">
        <v>1.6266666666666667</v>
      </c>
      <c r="K40" s="1">
        <v>1.6266666666666667</v>
      </c>
      <c r="L40" s="1">
        <v>0.61</v>
      </c>
      <c r="M40" s="1">
        <v>0.81333333333333335</v>
      </c>
      <c r="N40" s="1">
        <v>0.81333333333333335</v>
      </c>
      <c r="O40" s="1">
        <v>0.81333333333333335</v>
      </c>
      <c r="P40" s="1">
        <v>0</v>
      </c>
      <c r="Q40" s="1">
        <v>0</v>
      </c>
      <c r="R40" s="1">
        <v>0</v>
      </c>
      <c r="S40" s="1">
        <v>0</v>
      </c>
      <c r="T40" s="1">
        <v>1.84</v>
      </c>
      <c r="U40" s="1">
        <v>0</v>
      </c>
      <c r="V40" s="1">
        <v>0.22750000000000001</v>
      </c>
      <c r="W40" s="1">
        <v>0.22750000000000001</v>
      </c>
      <c r="X40" s="1">
        <v>0.22750000000000001</v>
      </c>
      <c r="Y40" s="1">
        <v>0.22750000000000001</v>
      </c>
      <c r="Z40" s="1">
        <v>0</v>
      </c>
      <c r="AA40" s="1">
        <v>0</v>
      </c>
      <c r="AB40" s="1">
        <v>0.28000000000000003</v>
      </c>
      <c r="AC40" s="1">
        <v>0.4</v>
      </c>
      <c r="AD40" s="1">
        <v>2.2999999999999998</v>
      </c>
      <c r="AE40" s="1">
        <v>1.4</v>
      </c>
      <c r="AF40" s="1">
        <v>1</v>
      </c>
      <c r="AG40" s="1">
        <v>0</v>
      </c>
      <c r="AH40" s="1">
        <v>0.7</v>
      </c>
      <c r="AI40" s="1">
        <v>0.4</v>
      </c>
      <c r="AJ40" s="1">
        <v>0.5</v>
      </c>
      <c r="AK40" s="1">
        <v>0.3</v>
      </c>
      <c r="AL40" s="1">
        <v>0</v>
      </c>
      <c r="AM40" s="1">
        <v>0.1</v>
      </c>
      <c r="AN40" s="1"/>
      <c r="AO40" s="1" t="s">
        <v>0</v>
      </c>
      <c r="AP40" s="1">
        <v>0.5</v>
      </c>
      <c r="AQ40" s="1">
        <v>0</v>
      </c>
      <c r="AR40" s="1">
        <v>0</v>
      </c>
      <c r="AS40" s="1">
        <v>0</v>
      </c>
      <c r="AT40" s="1">
        <v>0.9</v>
      </c>
      <c r="AU40" s="1">
        <v>0.6</v>
      </c>
      <c r="AV40" s="1">
        <v>0</v>
      </c>
      <c r="AW40" s="1">
        <v>0.3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0.1</v>
      </c>
      <c r="BD40" s="1">
        <v>0</v>
      </c>
      <c r="BE40" s="1">
        <v>0</v>
      </c>
      <c r="BF40" s="1">
        <v>0.2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0.4</v>
      </c>
      <c r="BS40" s="1">
        <v>0.82</v>
      </c>
      <c r="BT40" s="1">
        <v>0.63</v>
      </c>
      <c r="BU40" s="1">
        <v>0</v>
      </c>
      <c r="BV40" s="1">
        <v>5.26</v>
      </c>
      <c r="BW40" s="1">
        <v>1.002</v>
      </c>
      <c r="BX40" s="1">
        <v>0</v>
      </c>
      <c r="BY40" s="1">
        <v>0.4</v>
      </c>
      <c r="BZ40" s="1">
        <v>0</v>
      </c>
      <c r="CA40" s="1" t="s">
        <v>141</v>
      </c>
      <c r="CB40" s="1"/>
      <c r="CC40" s="1"/>
      <c r="CD40" s="1"/>
      <c r="CE40" s="1"/>
      <c r="CF40" s="1"/>
      <c r="CG40" s="1"/>
      <c r="CH40" s="31">
        <v>40</v>
      </c>
      <c r="CI40" s="32"/>
      <c r="CJ40" s="33" t="s">
        <v>47</v>
      </c>
      <c r="CK40" s="34" t="str">
        <f t="shared" si="0"/>
        <v>TA 20100 49720</v>
      </c>
      <c r="CL40" s="35">
        <v>520100.9</v>
      </c>
      <c r="CM40" s="35">
        <v>449720.5</v>
      </c>
      <c r="CN40" s="36">
        <v>53.929690000000001</v>
      </c>
      <c r="CO40" s="36">
        <v>-0.17233000000000001</v>
      </c>
      <c r="CP40" s="13">
        <v>429.78366651142062</v>
      </c>
      <c r="CQ40" s="35">
        <v>20.9</v>
      </c>
      <c r="CR40" s="37"/>
      <c r="CS40" s="38"/>
    </row>
    <row r="41" spans="1:97" ht="13.35" customHeight="1" x14ac:dyDescent="0.3">
      <c r="A41" s="31">
        <v>41</v>
      </c>
      <c r="B41" s="1" t="s">
        <v>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0.3</v>
      </c>
      <c r="M41" s="1">
        <v>0.50666666666666671</v>
      </c>
      <c r="N41" s="1">
        <v>0.50666666666666671</v>
      </c>
      <c r="O41" s="1">
        <v>0.50666666666666671</v>
      </c>
      <c r="P41" s="1">
        <v>0</v>
      </c>
      <c r="Q41" s="1">
        <v>0</v>
      </c>
      <c r="R41" s="1">
        <v>0.15</v>
      </c>
      <c r="S41" s="1">
        <v>0.15</v>
      </c>
      <c r="T41" s="1">
        <v>0</v>
      </c>
      <c r="U41" s="1">
        <v>0</v>
      </c>
      <c r="V41" s="1">
        <v>0.1525</v>
      </c>
      <c r="W41" s="1">
        <v>0.1525</v>
      </c>
      <c r="X41" s="1">
        <v>0.1525</v>
      </c>
      <c r="Y41" s="1">
        <v>0.1525</v>
      </c>
      <c r="Z41" s="1">
        <v>0.23</v>
      </c>
      <c r="AA41" s="1">
        <v>0.23</v>
      </c>
      <c r="AB41" s="1">
        <v>0</v>
      </c>
      <c r="AC41" s="1">
        <v>0</v>
      </c>
      <c r="AD41" s="1">
        <v>0</v>
      </c>
      <c r="AE41" s="1">
        <v>2.2999999999999998</v>
      </c>
      <c r="AF41" s="1">
        <v>1.4</v>
      </c>
      <c r="AG41" s="1">
        <v>1.8</v>
      </c>
      <c r="AH41" s="1">
        <v>1</v>
      </c>
      <c r="AI41" s="1">
        <v>0.6</v>
      </c>
      <c r="AJ41" s="1">
        <v>0</v>
      </c>
      <c r="AK41" s="1">
        <v>1.3</v>
      </c>
      <c r="AL41" s="1">
        <v>0</v>
      </c>
      <c r="AM41" s="1">
        <v>0</v>
      </c>
      <c r="AN41" s="1">
        <v>0.1</v>
      </c>
      <c r="AO41" s="1">
        <v>0</v>
      </c>
      <c r="AP41" s="1">
        <v>1.2</v>
      </c>
      <c r="AQ41" s="1">
        <v>0</v>
      </c>
      <c r="AR41" s="1">
        <v>0</v>
      </c>
      <c r="AS41" s="1">
        <v>0</v>
      </c>
      <c r="AT41" s="1">
        <v>0.45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0.5</v>
      </c>
      <c r="BB41" s="1">
        <v>0</v>
      </c>
      <c r="BC41" s="1">
        <v>0</v>
      </c>
      <c r="BD41" s="1">
        <v>0</v>
      </c>
      <c r="BE41" s="1">
        <v>0</v>
      </c>
      <c r="BF41" s="1">
        <v>0.1</v>
      </c>
      <c r="BG41" s="1">
        <v>0</v>
      </c>
      <c r="BH41" s="1">
        <v>0</v>
      </c>
      <c r="BI41" s="1">
        <v>0</v>
      </c>
      <c r="BJ41" s="1">
        <v>0</v>
      </c>
      <c r="BK41" s="1">
        <v>0.4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2</v>
      </c>
      <c r="BR41" s="1">
        <v>1.66</v>
      </c>
      <c r="BS41" s="1">
        <v>0</v>
      </c>
      <c r="BT41" s="1">
        <v>0.48</v>
      </c>
      <c r="BU41" s="1">
        <v>0</v>
      </c>
      <c r="BV41" s="1">
        <v>0.89</v>
      </c>
      <c r="BW41" s="1">
        <v>0</v>
      </c>
      <c r="BX41" s="1">
        <v>0</v>
      </c>
      <c r="BY41" s="1">
        <v>0</v>
      </c>
      <c r="BZ41" s="1">
        <v>0</v>
      </c>
      <c r="CA41" s="1" t="s">
        <v>141</v>
      </c>
      <c r="CB41" s="1"/>
      <c r="CC41" s="1"/>
      <c r="CD41" s="1"/>
      <c r="CE41" s="1"/>
      <c r="CF41" s="1"/>
      <c r="CG41" s="1"/>
      <c r="CH41" s="31">
        <v>41</v>
      </c>
      <c r="CI41" s="32"/>
      <c r="CJ41" s="33" t="s">
        <v>48</v>
      </c>
      <c r="CK41" s="34" t="str">
        <f t="shared" si="0"/>
        <v>TA 20299 49325</v>
      </c>
      <c r="CL41" s="35">
        <v>520299.7</v>
      </c>
      <c r="CM41" s="35">
        <v>449325.3</v>
      </c>
      <c r="CN41" s="36">
        <v>53.926090000000002</v>
      </c>
      <c r="CO41" s="36">
        <v>-0.16944999999999999</v>
      </c>
      <c r="CP41" s="13">
        <v>442.29628078924651</v>
      </c>
      <c r="CQ41" s="35">
        <v>18.7</v>
      </c>
      <c r="CR41" s="37"/>
      <c r="CS41" s="38"/>
    </row>
    <row r="42" spans="1:97" ht="13.35" customHeight="1" x14ac:dyDescent="0.3">
      <c r="A42" s="31">
        <v>42</v>
      </c>
      <c r="B42" s="1" t="s">
        <v>1</v>
      </c>
      <c r="C42" s="1">
        <v>0.61</v>
      </c>
      <c r="D42" s="1">
        <v>0.61</v>
      </c>
      <c r="E42" s="1">
        <v>0.61</v>
      </c>
      <c r="F42" s="1">
        <v>0.61</v>
      </c>
      <c r="G42" s="1">
        <v>0.61</v>
      </c>
      <c r="H42" s="1">
        <v>0</v>
      </c>
      <c r="I42" s="1">
        <v>0.40666666666666668</v>
      </c>
      <c r="J42" s="1">
        <v>0.40666666666666668</v>
      </c>
      <c r="K42" s="1">
        <v>0.40666666666666668</v>
      </c>
      <c r="L42" s="1">
        <v>0</v>
      </c>
      <c r="M42" s="1">
        <v>9.9999999999999992E-2</v>
      </c>
      <c r="N42" s="1">
        <v>9.9999999999999992E-2</v>
      </c>
      <c r="O42" s="1">
        <v>9.9999999999999992E-2</v>
      </c>
      <c r="P42" s="1">
        <v>0</v>
      </c>
      <c r="Q42" s="1">
        <v>0</v>
      </c>
      <c r="R42" s="1">
        <v>1.37</v>
      </c>
      <c r="S42" s="1">
        <v>1.37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0.01</v>
      </c>
      <c r="AC42" s="1">
        <v>0</v>
      </c>
      <c r="AD42" s="1">
        <v>0.6</v>
      </c>
      <c r="AE42" s="1">
        <v>0</v>
      </c>
      <c r="AF42" s="1">
        <v>0</v>
      </c>
      <c r="AG42" s="1">
        <v>0</v>
      </c>
      <c r="AH42" s="1"/>
      <c r="AI42" s="1"/>
      <c r="AJ42" s="1"/>
      <c r="AK42" s="1"/>
      <c r="AL42" s="1"/>
      <c r="AM42" s="1"/>
      <c r="AN42" s="1"/>
      <c r="AO42" s="1"/>
      <c r="AP42" s="1" t="s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0.7</v>
      </c>
      <c r="BB42" s="1">
        <v>0</v>
      </c>
      <c r="BC42" s="1">
        <v>0.5</v>
      </c>
      <c r="BD42" s="1">
        <v>0</v>
      </c>
      <c r="BE42" s="1">
        <v>0</v>
      </c>
      <c r="BF42" s="1">
        <v>0</v>
      </c>
      <c r="BG42" s="1">
        <v>0.8</v>
      </c>
      <c r="BH42" s="1">
        <v>0.1</v>
      </c>
      <c r="BI42" s="1">
        <v>0</v>
      </c>
      <c r="BJ42" s="1">
        <v>0</v>
      </c>
      <c r="BK42" s="1">
        <v>0.6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1.08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 t="s">
        <v>141</v>
      </c>
      <c r="CB42" s="1"/>
      <c r="CC42" s="1"/>
      <c r="CD42" s="1"/>
      <c r="CE42" s="1"/>
      <c r="CF42" s="1"/>
      <c r="CG42" s="1"/>
      <c r="CH42" s="31">
        <v>42</v>
      </c>
      <c r="CI42" s="32"/>
      <c r="CJ42" s="33" t="s">
        <v>49</v>
      </c>
      <c r="CK42" s="34" t="str">
        <f t="shared" si="0"/>
        <v>TA 20393 49113</v>
      </c>
      <c r="CL42" s="35">
        <v>520393.7</v>
      </c>
      <c r="CM42" s="35">
        <v>449113.3</v>
      </c>
      <c r="CN42" s="36">
        <v>53.924169999999997</v>
      </c>
      <c r="CO42" s="36">
        <v>-0.1681</v>
      </c>
      <c r="CP42" s="13">
        <v>231.90515302597311</v>
      </c>
      <c r="CQ42" s="35">
        <v>17.2</v>
      </c>
      <c r="CR42" s="37">
        <v>40</v>
      </c>
      <c r="CS42" s="38" t="s">
        <v>12</v>
      </c>
    </row>
    <row r="43" spans="1:97" ht="13.35" customHeight="1" x14ac:dyDescent="0.3">
      <c r="A43" s="31">
        <v>43</v>
      </c>
      <c r="B43" s="1" t="s">
        <v>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0.3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0.61</v>
      </c>
      <c r="U43" s="1">
        <v>0.3</v>
      </c>
      <c r="V43" s="1">
        <v>0.1525</v>
      </c>
      <c r="W43" s="1">
        <v>0.1525</v>
      </c>
      <c r="X43" s="1">
        <v>0.1525</v>
      </c>
      <c r="Y43" s="1">
        <v>0.1525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 t="s">
        <v>0</v>
      </c>
      <c r="AF43" s="1">
        <v>0.1</v>
      </c>
      <c r="AG43" s="1">
        <v>0.1</v>
      </c>
      <c r="AH43" s="1">
        <v>0</v>
      </c>
      <c r="AI43" s="1">
        <v>0.2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0.1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0.1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 t="s">
        <v>141</v>
      </c>
      <c r="CB43" s="1"/>
      <c r="CC43" s="1"/>
      <c r="CD43" s="1"/>
      <c r="CE43" s="1"/>
      <c r="CF43" s="1"/>
      <c r="CG43" s="1"/>
      <c r="CH43" s="31">
        <v>43</v>
      </c>
      <c r="CI43" s="32"/>
      <c r="CJ43" s="33" t="s">
        <v>50</v>
      </c>
      <c r="CK43" s="34" t="str">
        <f t="shared" si="0"/>
        <v>TA 20563 48724</v>
      </c>
      <c r="CL43" s="35">
        <v>520563.6</v>
      </c>
      <c r="CM43" s="35">
        <v>448724.2</v>
      </c>
      <c r="CN43" s="36">
        <v>53.920630000000003</v>
      </c>
      <c r="CO43" s="36">
        <v>-0.16567000000000001</v>
      </c>
      <c r="CP43" s="13">
        <v>424.52443981471788</v>
      </c>
      <c r="CQ43" s="35">
        <v>16.899999999999999</v>
      </c>
      <c r="CR43" s="37">
        <v>41</v>
      </c>
      <c r="CS43" s="38" t="s">
        <v>142</v>
      </c>
    </row>
    <row r="44" spans="1:97" ht="13.35" customHeight="1" x14ac:dyDescent="0.3">
      <c r="A44" s="31">
        <v>44</v>
      </c>
      <c r="B44" s="1" t="s">
        <v>1</v>
      </c>
      <c r="C44" s="1">
        <v>2.6675</v>
      </c>
      <c r="D44" s="1">
        <v>2.6675</v>
      </c>
      <c r="E44" s="1">
        <v>2.6675</v>
      </c>
      <c r="F44" s="1">
        <v>2.6675</v>
      </c>
      <c r="G44" s="1">
        <v>0.61</v>
      </c>
      <c r="H44" s="1">
        <v>5.18</v>
      </c>
      <c r="I44" s="1">
        <v>0.81333333333333335</v>
      </c>
      <c r="J44" s="1">
        <v>0.81333333333333335</v>
      </c>
      <c r="K44" s="1">
        <v>0.81333333333333335</v>
      </c>
      <c r="L44" s="1">
        <v>0</v>
      </c>
      <c r="M44" s="1">
        <v>0.50666666666666671</v>
      </c>
      <c r="N44" s="1">
        <v>0.50666666666666671</v>
      </c>
      <c r="O44" s="1">
        <v>0.50666666666666671</v>
      </c>
      <c r="P44" s="1">
        <v>0.61</v>
      </c>
      <c r="Q44" s="1">
        <v>1.52</v>
      </c>
      <c r="R44" s="1">
        <v>0.45500000000000002</v>
      </c>
      <c r="S44" s="1">
        <v>0.45500000000000002</v>
      </c>
      <c r="T44" s="1">
        <v>0.3</v>
      </c>
      <c r="U44" s="1">
        <v>0</v>
      </c>
      <c r="V44" s="1">
        <v>0.30249999999999999</v>
      </c>
      <c r="W44" s="1">
        <v>0.30249999999999999</v>
      </c>
      <c r="X44" s="1">
        <v>0.30249999999999999</v>
      </c>
      <c r="Y44" s="1">
        <v>0.30249999999999999</v>
      </c>
      <c r="Z44" s="1">
        <v>0</v>
      </c>
      <c r="AA44" s="1">
        <v>0</v>
      </c>
      <c r="AB44" s="1">
        <v>2.37</v>
      </c>
      <c r="AC44" s="1">
        <v>1.2</v>
      </c>
      <c r="AD44" s="1">
        <v>0</v>
      </c>
      <c r="AE44" s="1">
        <v>0.2</v>
      </c>
      <c r="AF44" s="1">
        <v>0.9</v>
      </c>
      <c r="AG44" s="1">
        <v>0.3</v>
      </c>
      <c r="AH44" s="1" t="s">
        <v>0</v>
      </c>
      <c r="AI44" s="1">
        <v>8.1</v>
      </c>
      <c r="AJ44" s="1">
        <v>1.5</v>
      </c>
      <c r="AK44" s="1">
        <v>2.8</v>
      </c>
      <c r="AL44" s="1">
        <v>4.2</v>
      </c>
      <c r="AM44" s="1">
        <v>0.4</v>
      </c>
      <c r="AN44" s="1">
        <v>3.4</v>
      </c>
      <c r="AO44" s="1" t="s">
        <v>0</v>
      </c>
      <c r="AP44" s="1">
        <v>0</v>
      </c>
      <c r="AQ44" s="1">
        <v>6.1</v>
      </c>
      <c r="AR44" s="1">
        <v>0</v>
      </c>
      <c r="AS44" s="1">
        <v>0</v>
      </c>
      <c r="AT44" s="1">
        <v>0</v>
      </c>
      <c r="AU44" s="1">
        <v>0.6</v>
      </c>
      <c r="AV44" s="1">
        <v>0</v>
      </c>
      <c r="AW44" s="1">
        <v>0</v>
      </c>
      <c r="AX44" s="1">
        <v>0</v>
      </c>
      <c r="AY44" s="1">
        <v>0</v>
      </c>
      <c r="AZ44" s="1"/>
      <c r="BA44" s="1" t="s">
        <v>0</v>
      </c>
      <c r="BB44" s="1">
        <v>0.1</v>
      </c>
      <c r="BC44" s="1">
        <v>0</v>
      </c>
      <c r="BD44" s="1">
        <v>0</v>
      </c>
      <c r="BE44" s="1">
        <v>0</v>
      </c>
      <c r="BF44" s="1">
        <v>0.3</v>
      </c>
      <c r="BG44" s="1">
        <v>0.2</v>
      </c>
      <c r="BH44" s="1">
        <v>0.8</v>
      </c>
      <c r="BI44" s="1">
        <v>0</v>
      </c>
      <c r="BJ44" s="1">
        <v>0</v>
      </c>
      <c r="BK44" s="1">
        <v>3.65</v>
      </c>
      <c r="BL44" s="1">
        <v>0</v>
      </c>
      <c r="BM44" s="1">
        <v>0.9</v>
      </c>
      <c r="BN44" s="1">
        <v>0</v>
      </c>
      <c r="BO44" s="1">
        <v>0</v>
      </c>
      <c r="BP44" s="1">
        <v>0</v>
      </c>
      <c r="BQ44" s="1">
        <v>6.78</v>
      </c>
      <c r="BR44" s="1">
        <v>1.2</v>
      </c>
      <c r="BS44" s="1">
        <v>0</v>
      </c>
      <c r="BT44" s="1">
        <v>0</v>
      </c>
      <c r="BU44" s="1">
        <v>5.2</v>
      </c>
      <c r="BV44" s="1">
        <v>3.89</v>
      </c>
      <c r="BW44" s="1">
        <v>1.4279999999999999</v>
      </c>
      <c r="BX44" s="1">
        <v>3.99</v>
      </c>
      <c r="BY44" s="1">
        <v>2.39</v>
      </c>
      <c r="BZ44" s="1">
        <v>0</v>
      </c>
      <c r="CA44" s="1" t="s">
        <v>141</v>
      </c>
      <c r="CB44" s="1"/>
      <c r="CC44" s="1"/>
      <c r="CD44" s="1"/>
      <c r="CE44" s="1"/>
      <c r="CF44" s="1"/>
      <c r="CG44" s="1"/>
      <c r="CH44" s="31">
        <v>44</v>
      </c>
      <c r="CI44" s="32"/>
      <c r="CJ44" s="33" t="s">
        <v>51</v>
      </c>
      <c r="CK44" s="34" t="str">
        <f t="shared" si="0"/>
        <v>TA 21165 46797</v>
      </c>
      <c r="CL44" s="35">
        <v>521165.2</v>
      </c>
      <c r="CM44" s="35">
        <v>446797.2</v>
      </c>
      <c r="CN44" s="36">
        <v>53.903179999999999</v>
      </c>
      <c r="CO44" s="36">
        <v>-0.15726999999999999</v>
      </c>
      <c r="CP44" s="13">
        <v>2018.8444714737191</v>
      </c>
      <c r="CQ44" s="35">
        <v>16.899999999999999</v>
      </c>
      <c r="CR44" s="37">
        <v>45</v>
      </c>
      <c r="CS44" s="38" t="s">
        <v>142</v>
      </c>
    </row>
    <row r="45" spans="1:97" ht="13.35" customHeight="1" x14ac:dyDescent="0.3">
      <c r="A45" s="31">
        <v>45</v>
      </c>
      <c r="B45" s="1" t="s">
        <v>1</v>
      </c>
      <c r="C45" s="1">
        <v>2.9725000000000001</v>
      </c>
      <c r="D45" s="1">
        <v>2.9725000000000001</v>
      </c>
      <c r="E45" s="1">
        <v>2.9725000000000001</v>
      </c>
      <c r="F45" s="1">
        <v>2.9725000000000001</v>
      </c>
      <c r="G45" s="1">
        <v>0</v>
      </c>
      <c r="H45" s="1">
        <v>3.05</v>
      </c>
      <c r="I45" s="1">
        <v>4.47</v>
      </c>
      <c r="J45" s="1">
        <v>4.47</v>
      </c>
      <c r="K45" s="1">
        <v>4.47</v>
      </c>
      <c r="L45" s="1">
        <v>0.91</v>
      </c>
      <c r="M45" s="1">
        <v>1.93</v>
      </c>
      <c r="N45" s="1">
        <v>1.93</v>
      </c>
      <c r="O45" s="1">
        <v>1.93</v>
      </c>
      <c r="P45" s="1">
        <v>3.66</v>
      </c>
      <c r="Q45" s="1">
        <v>1.83</v>
      </c>
      <c r="R45" s="1">
        <v>4.2649999999999997</v>
      </c>
      <c r="S45" s="1">
        <v>4.2649999999999997</v>
      </c>
      <c r="T45" s="1">
        <v>0.3</v>
      </c>
      <c r="U45" s="1">
        <v>1.52</v>
      </c>
      <c r="V45" s="1"/>
      <c r="W45" s="1"/>
      <c r="X45" s="1"/>
      <c r="Y45" s="1"/>
      <c r="Z45" s="1"/>
      <c r="AA45" s="1" t="s">
        <v>0</v>
      </c>
      <c r="AB45" s="1">
        <v>1.1000000000000001</v>
      </c>
      <c r="AC45" s="1">
        <v>5.55</v>
      </c>
      <c r="AD45" s="1">
        <v>0.6</v>
      </c>
      <c r="AE45" s="1">
        <v>0.3</v>
      </c>
      <c r="AF45" s="1">
        <v>0</v>
      </c>
      <c r="AG45" s="1">
        <v>6.1</v>
      </c>
      <c r="AH45" s="1">
        <v>2.1</v>
      </c>
      <c r="AI45" s="1">
        <v>3.1</v>
      </c>
      <c r="AJ45" s="1">
        <v>4.2</v>
      </c>
      <c r="AK45" s="1">
        <v>8.9</v>
      </c>
      <c r="AL45" s="1">
        <v>1</v>
      </c>
      <c r="AM45" s="1">
        <v>4.8</v>
      </c>
      <c r="AN45" s="1">
        <v>0</v>
      </c>
      <c r="AO45" s="1">
        <v>0.6</v>
      </c>
      <c r="AP45" s="1">
        <v>2.4</v>
      </c>
      <c r="AQ45" s="1">
        <v>0</v>
      </c>
      <c r="AR45" s="1">
        <v>3.1</v>
      </c>
      <c r="AS45" s="1">
        <v>1</v>
      </c>
      <c r="AT45" s="1">
        <v>2</v>
      </c>
      <c r="AU45" s="1">
        <v>0.1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0.5</v>
      </c>
      <c r="BB45" s="1">
        <v>0.1</v>
      </c>
      <c r="BC45" s="1">
        <v>3.1</v>
      </c>
      <c r="BD45" s="1">
        <v>0</v>
      </c>
      <c r="BE45" s="1">
        <v>2.2999999999999998</v>
      </c>
      <c r="BF45" s="1">
        <v>0</v>
      </c>
      <c r="BG45" s="1">
        <v>1.4</v>
      </c>
      <c r="BH45" s="1">
        <v>1.7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7.5</v>
      </c>
      <c r="BP45" s="1">
        <v>0</v>
      </c>
      <c r="BQ45" s="1">
        <v>0</v>
      </c>
      <c r="BR45" s="1">
        <v>4.42</v>
      </c>
      <c r="BS45" s="1">
        <v>2.0699999999999998</v>
      </c>
      <c r="BT45" s="1">
        <v>4.5999999999999996</v>
      </c>
      <c r="BU45" s="1">
        <v>3.58</v>
      </c>
      <c r="BV45" s="1">
        <v>3.51</v>
      </c>
      <c r="BW45" s="1">
        <v>1.0760000000000001</v>
      </c>
      <c r="BX45" s="1">
        <v>0</v>
      </c>
      <c r="BY45" s="1">
        <v>3.78</v>
      </c>
      <c r="BZ45" s="1">
        <v>0</v>
      </c>
      <c r="CA45" s="1" t="s">
        <v>141</v>
      </c>
      <c r="CB45" s="1"/>
      <c r="CC45" s="1"/>
      <c r="CD45" s="1"/>
      <c r="CE45" s="1"/>
      <c r="CF45" s="1"/>
      <c r="CG45" s="1"/>
      <c r="CH45" s="31">
        <v>45</v>
      </c>
      <c r="CI45" s="32"/>
      <c r="CJ45" s="33" t="s">
        <v>52</v>
      </c>
      <c r="CK45" s="34" t="str">
        <f t="shared" si="0"/>
        <v>TA 21157 46626</v>
      </c>
      <c r="CL45" s="35">
        <v>521157.9</v>
      </c>
      <c r="CM45" s="35">
        <v>446626.8</v>
      </c>
      <c r="CN45" s="36">
        <v>53.901649999999997</v>
      </c>
      <c r="CO45" s="36">
        <v>-0.15745999999999999</v>
      </c>
      <c r="CP45" s="13">
        <v>171.18703221914913</v>
      </c>
      <c r="CQ45" s="35">
        <v>16.600000000000001</v>
      </c>
      <c r="CR45" s="37"/>
      <c r="CS45" s="38"/>
    </row>
    <row r="46" spans="1:97" ht="13.35" customHeight="1" x14ac:dyDescent="0.3">
      <c r="A46" s="31">
        <v>46</v>
      </c>
      <c r="B46" s="1" t="s">
        <v>1</v>
      </c>
      <c r="C46" s="1">
        <v>3.125</v>
      </c>
      <c r="D46" s="1">
        <v>3.125</v>
      </c>
      <c r="E46" s="1">
        <v>3.125</v>
      </c>
      <c r="F46" s="1">
        <v>3.125</v>
      </c>
      <c r="G46" s="1">
        <v>0.61</v>
      </c>
      <c r="H46" s="1">
        <v>1.22</v>
      </c>
      <c r="I46" s="1">
        <v>5.18</v>
      </c>
      <c r="J46" s="1">
        <v>5.18</v>
      </c>
      <c r="K46" s="1">
        <v>5.18</v>
      </c>
      <c r="L46" s="1">
        <v>0</v>
      </c>
      <c r="M46" s="1">
        <v>0.61</v>
      </c>
      <c r="N46" s="1">
        <v>0.61</v>
      </c>
      <c r="O46" s="1">
        <v>0.61</v>
      </c>
      <c r="P46" s="1">
        <v>4.2699999999999996</v>
      </c>
      <c r="Q46" s="1">
        <v>6.71</v>
      </c>
      <c r="R46" s="1">
        <v>2.44</v>
      </c>
      <c r="S46" s="1">
        <v>2.44</v>
      </c>
      <c r="T46" s="1">
        <v>2.44</v>
      </c>
      <c r="U46" s="1">
        <v>0</v>
      </c>
      <c r="V46" s="1"/>
      <c r="W46" s="1"/>
      <c r="X46" s="1"/>
      <c r="Y46" s="1" t="s">
        <v>0</v>
      </c>
      <c r="Z46" s="1">
        <v>3.3250000000000002</v>
      </c>
      <c r="AA46" s="1">
        <v>3.3250000000000002</v>
      </c>
      <c r="AB46" s="1">
        <v>8.35</v>
      </c>
      <c r="AC46" s="1">
        <v>0.25</v>
      </c>
      <c r="AD46" s="1">
        <v>4.7</v>
      </c>
      <c r="AE46" s="1" t="s">
        <v>0</v>
      </c>
      <c r="AF46" s="1">
        <v>1.6</v>
      </c>
      <c r="AG46" s="1">
        <v>1.7</v>
      </c>
      <c r="AH46" s="1">
        <v>1.9</v>
      </c>
      <c r="AI46" s="1">
        <v>4.9000000000000004</v>
      </c>
      <c r="AJ46" s="1">
        <v>7.7</v>
      </c>
      <c r="AK46" s="1">
        <v>9.6999999999999993</v>
      </c>
      <c r="AL46" s="1">
        <v>5.4</v>
      </c>
      <c r="AM46" s="1"/>
      <c r="AN46" s="1"/>
      <c r="AO46" s="1" t="s">
        <v>0</v>
      </c>
      <c r="AP46" s="1">
        <v>0</v>
      </c>
      <c r="AQ46" s="1">
        <v>6.1</v>
      </c>
      <c r="AR46" s="1">
        <v>4.9000000000000004</v>
      </c>
      <c r="AS46" s="1">
        <v>0</v>
      </c>
      <c r="AT46" s="1">
        <v>2.6</v>
      </c>
      <c r="AU46" s="1">
        <v>0</v>
      </c>
      <c r="AV46" s="1">
        <v>0</v>
      </c>
      <c r="AW46" s="1">
        <v>4.3</v>
      </c>
      <c r="AX46" s="1">
        <v>0</v>
      </c>
      <c r="AY46" s="1">
        <v>0</v>
      </c>
      <c r="AZ46" s="1">
        <v>0</v>
      </c>
      <c r="BA46" s="1">
        <v>1.3</v>
      </c>
      <c r="BB46" s="1">
        <v>3.8</v>
      </c>
      <c r="BC46" s="1">
        <v>2.4</v>
      </c>
      <c r="BD46" s="1">
        <v>0</v>
      </c>
      <c r="BE46" s="1">
        <v>0</v>
      </c>
      <c r="BF46" s="1">
        <v>0.1</v>
      </c>
      <c r="BG46" s="1">
        <v>4.3</v>
      </c>
      <c r="BH46" s="1">
        <v>0.2</v>
      </c>
      <c r="BI46" s="1">
        <v>0</v>
      </c>
      <c r="BJ46" s="1">
        <v>0</v>
      </c>
      <c r="BK46" s="1">
        <v>1.7</v>
      </c>
      <c r="BL46" s="1">
        <v>0</v>
      </c>
      <c r="BM46" s="1">
        <v>0</v>
      </c>
      <c r="BN46" s="1">
        <v>6.5</v>
      </c>
      <c r="BO46" s="1">
        <v>0</v>
      </c>
      <c r="BP46" s="1">
        <v>0</v>
      </c>
      <c r="BQ46" s="1">
        <v>0</v>
      </c>
      <c r="BR46" s="1">
        <v>5.7</v>
      </c>
      <c r="BS46" s="1">
        <v>0</v>
      </c>
      <c r="BT46" s="1">
        <v>0.45</v>
      </c>
      <c r="BU46" s="1">
        <v>0</v>
      </c>
      <c r="BV46" s="1">
        <v>8.25</v>
      </c>
      <c r="BW46" s="1">
        <v>1.381</v>
      </c>
      <c r="BX46" s="1">
        <v>0</v>
      </c>
      <c r="BY46" s="1">
        <v>7.37</v>
      </c>
      <c r="BZ46" s="1">
        <v>0</v>
      </c>
      <c r="CA46" s="1" t="s">
        <v>141</v>
      </c>
      <c r="CB46" s="1"/>
      <c r="CC46" s="1"/>
      <c r="CD46" s="1"/>
      <c r="CE46" s="1"/>
      <c r="CF46" s="1"/>
      <c r="CG46" s="1"/>
      <c r="CH46" s="31">
        <v>46</v>
      </c>
      <c r="CI46" s="32"/>
      <c r="CJ46" s="33" t="s">
        <v>53</v>
      </c>
      <c r="CK46" s="34" t="str">
        <f t="shared" si="0"/>
        <v>TA 21343 46413</v>
      </c>
      <c r="CL46" s="35">
        <v>521343.6</v>
      </c>
      <c r="CM46" s="35">
        <v>446413.9</v>
      </c>
      <c r="CN46" s="36">
        <v>53.89969</v>
      </c>
      <c r="CO46" s="36">
        <v>-0.15472</v>
      </c>
      <c r="CP46" s="13">
        <v>282.78083386255156</v>
      </c>
      <c r="CQ46" s="35">
        <v>17.399999999999999</v>
      </c>
      <c r="CR46" s="37">
        <v>46</v>
      </c>
      <c r="CS46" s="38" t="s">
        <v>12</v>
      </c>
    </row>
    <row r="47" spans="1:97" ht="13.35" customHeight="1" x14ac:dyDescent="0.3">
      <c r="A47" s="31">
        <v>47</v>
      </c>
      <c r="B47" s="1" t="s">
        <v>1</v>
      </c>
      <c r="C47" s="1">
        <v>0.61</v>
      </c>
      <c r="D47" s="1">
        <v>0.61</v>
      </c>
      <c r="E47" s="1">
        <v>0.30499999999999999</v>
      </c>
      <c r="F47" s="1">
        <v>0.30499999999999999</v>
      </c>
      <c r="G47" s="1">
        <v>0</v>
      </c>
      <c r="H47" s="1">
        <v>0</v>
      </c>
      <c r="I47" s="1">
        <v>2.89</v>
      </c>
      <c r="J47" s="1">
        <v>2.89</v>
      </c>
      <c r="K47" s="1">
        <v>4.26</v>
      </c>
      <c r="L47" s="1">
        <v>0.91</v>
      </c>
      <c r="M47" s="1">
        <v>2.44</v>
      </c>
      <c r="N47" s="1">
        <v>0</v>
      </c>
      <c r="O47" s="1">
        <v>0.31</v>
      </c>
      <c r="P47" s="1">
        <v>5.7850000000000001</v>
      </c>
      <c r="Q47" s="1">
        <v>5.7850000000000001</v>
      </c>
      <c r="R47" s="1">
        <v>0.91</v>
      </c>
      <c r="S47" s="1">
        <v>4.26</v>
      </c>
      <c r="T47" s="1">
        <v>8.5299999999999994</v>
      </c>
      <c r="U47" s="1">
        <v>5.48</v>
      </c>
      <c r="V47" s="1">
        <v>0</v>
      </c>
      <c r="W47" s="1">
        <v>3.35</v>
      </c>
      <c r="X47" s="1">
        <v>0.3</v>
      </c>
      <c r="Y47" s="1">
        <v>0.1</v>
      </c>
      <c r="Z47" s="1">
        <v>2.65</v>
      </c>
      <c r="AA47" s="1">
        <v>2.65</v>
      </c>
      <c r="AB47" s="1">
        <v>0.5</v>
      </c>
      <c r="AC47" s="1">
        <v>1.1000000000000001</v>
      </c>
      <c r="AD47" s="1">
        <v>9</v>
      </c>
      <c r="AE47" s="1">
        <v>0.1</v>
      </c>
      <c r="AF47" s="1">
        <v>2</v>
      </c>
      <c r="AG47" s="1">
        <v>6</v>
      </c>
      <c r="AH47" s="1">
        <v>1.9</v>
      </c>
      <c r="AI47" s="1">
        <v>3.2</v>
      </c>
      <c r="AJ47" s="1">
        <v>2</v>
      </c>
      <c r="AK47" s="1">
        <v>5.05</v>
      </c>
      <c r="AL47" s="1">
        <v>0.95</v>
      </c>
      <c r="AM47" s="1"/>
      <c r="AN47" s="1" t="s">
        <v>0</v>
      </c>
      <c r="AO47" s="1">
        <v>5.4</v>
      </c>
      <c r="AP47" s="1">
        <v>1.1000000000000001</v>
      </c>
      <c r="AQ47" s="1">
        <v>0.3</v>
      </c>
      <c r="AR47" s="1">
        <v>0</v>
      </c>
      <c r="AS47" s="1">
        <v>0.1</v>
      </c>
      <c r="AT47" s="1">
        <v>4.4000000000000004</v>
      </c>
      <c r="AU47" s="1">
        <v>0.7</v>
      </c>
      <c r="AV47" s="1">
        <v>0</v>
      </c>
      <c r="AW47" s="1">
        <v>0.2</v>
      </c>
      <c r="AX47" s="1">
        <v>0</v>
      </c>
      <c r="AY47" s="1">
        <v>0</v>
      </c>
      <c r="AZ47" s="1" t="s">
        <v>0</v>
      </c>
      <c r="BA47" s="1">
        <v>2.9</v>
      </c>
      <c r="BB47" s="1">
        <v>0</v>
      </c>
      <c r="BC47" s="1">
        <v>3.8</v>
      </c>
      <c r="BD47" s="1">
        <v>0.5</v>
      </c>
      <c r="BE47" s="1">
        <v>0</v>
      </c>
      <c r="BF47" s="1">
        <v>2.2000000000000002</v>
      </c>
      <c r="BG47" s="1">
        <v>2.1</v>
      </c>
      <c r="BH47" s="1">
        <v>4.0999999999999996</v>
      </c>
      <c r="BI47" s="1">
        <v>0</v>
      </c>
      <c r="BJ47" s="1">
        <v>0</v>
      </c>
      <c r="BK47" s="1">
        <v>2.9</v>
      </c>
      <c r="BL47" s="1">
        <v>0.5</v>
      </c>
      <c r="BM47" s="1">
        <v>2.2999999999999998</v>
      </c>
      <c r="BN47" s="1">
        <v>0</v>
      </c>
      <c r="BO47" s="1">
        <v>0.4</v>
      </c>
      <c r="BP47" s="1">
        <v>0</v>
      </c>
      <c r="BQ47" s="1">
        <v>0</v>
      </c>
      <c r="BR47" s="1">
        <v>5.54</v>
      </c>
      <c r="BS47" s="1">
        <v>0</v>
      </c>
      <c r="BT47" s="1">
        <v>0</v>
      </c>
      <c r="BU47" s="1">
        <v>6.3</v>
      </c>
      <c r="BV47" s="1">
        <v>1.36</v>
      </c>
      <c r="BW47" s="1">
        <v>0</v>
      </c>
      <c r="BX47" s="1">
        <v>0</v>
      </c>
      <c r="BY47" s="1">
        <v>0</v>
      </c>
      <c r="BZ47" s="1">
        <v>1.1000000000000001</v>
      </c>
      <c r="CA47" s="1" t="s">
        <v>141</v>
      </c>
      <c r="CB47" s="1"/>
      <c r="CC47" s="1"/>
      <c r="CD47" s="1"/>
      <c r="CE47" s="1"/>
      <c r="CF47" s="1"/>
      <c r="CG47" s="1"/>
      <c r="CH47" s="31">
        <v>47</v>
      </c>
      <c r="CI47" s="32"/>
      <c r="CJ47" s="33" t="s">
        <v>54</v>
      </c>
      <c r="CK47" s="34" t="str">
        <f t="shared" si="0"/>
        <v>TA 21634 45737</v>
      </c>
      <c r="CL47" s="35">
        <v>521634.8</v>
      </c>
      <c r="CM47" s="35">
        <v>445737.8</v>
      </c>
      <c r="CN47" s="36">
        <v>53.893549999999998</v>
      </c>
      <c r="CO47" s="36">
        <v>-0.15056</v>
      </c>
      <c r="CP47" s="13">
        <v>735.97350495788908</v>
      </c>
      <c r="CQ47" s="35">
        <v>17.3</v>
      </c>
      <c r="CR47" s="37"/>
      <c r="CS47" s="38"/>
    </row>
    <row r="48" spans="1:97" ht="13.35" customHeight="1" x14ac:dyDescent="0.3">
      <c r="A48" s="31">
        <v>48</v>
      </c>
      <c r="B48" s="1" t="s">
        <v>1</v>
      </c>
      <c r="C48" s="1">
        <v>0.30499999999999999</v>
      </c>
      <c r="D48" s="1">
        <v>0.30499999999999999</v>
      </c>
      <c r="E48" s="1">
        <v>1.83</v>
      </c>
      <c r="F48" s="1">
        <v>1.83</v>
      </c>
      <c r="G48" s="1">
        <v>0.45500000000000002</v>
      </c>
      <c r="H48" s="1">
        <v>0.45500000000000002</v>
      </c>
      <c r="I48" s="1">
        <v>2.59</v>
      </c>
      <c r="J48" s="1">
        <v>2.59</v>
      </c>
      <c r="K48" s="1">
        <v>2.13</v>
      </c>
      <c r="L48" s="1">
        <v>1.83</v>
      </c>
      <c r="M48" s="1">
        <v>10.06</v>
      </c>
      <c r="N48" s="1">
        <v>0</v>
      </c>
      <c r="O48" s="1">
        <v>1.22</v>
      </c>
      <c r="P48" s="1">
        <v>0</v>
      </c>
      <c r="Q48" s="1">
        <v>0</v>
      </c>
      <c r="R48" s="1">
        <v>0</v>
      </c>
      <c r="S48" s="1">
        <v>5.49</v>
      </c>
      <c r="T48" s="1">
        <v>4.88</v>
      </c>
      <c r="U48" s="1">
        <v>1.22</v>
      </c>
      <c r="V48" s="1">
        <v>0</v>
      </c>
      <c r="W48" s="1">
        <v>3.66</v>
      </c>
      <c r="X48" s="1">
        <v>7.01</v>
      </c>
      <c r="Y48" s="1">
        <v>1.25</v>
      </c>
      <c r="Z48" s="1">
        <v>3.65</v>
      </c>
      <c r="AA48" s="1">
        <v>3.65</v>
      </c>
      <c r="AB48" s="1">
        <v>0.25</v>
      </c>
      <c r="AC48" s="1">
        <v>2</v>
      </c>
      <c r="AD48" s="1">
        <v>1.1499999999999999</v>
      </c>
      <c r="AE48" s="1">
        <v>3.8</v>
      </c>
      <c r="AF48" s="1">
        <v>0</v>
      </c>
      <c r="AG48" s="1">
        <v>5.9</v>
      </c>
      <c r="AH48" s="1">
        <v>7.4</v>
      </c>
      <c r="AI48" s="1">
        <v>0.2</v>
      </c>
      <c r="AJ48" s="1">
        <v>0.6</v>
      </c>
      <c r="AK48" s="1">
        <v>8.6</v>
      </c>
      <c r="AL48" s="1">
        <v>2</v>
      </c>
      <c r="AM48" s="1">
        <v>8.3000000000000007</v>
      </c>
      <c r="AN48" s="1">
        <v>1.2</v>
      </c>
      <c r="AO48" s="1">
        <v>0.1</v>
      </c>
      <c r="AP48" s="1" t="s">
        <v>0</v>
      </c>
      <c r="AQ48" s="1"/>
      <c r="AR48" s="1" t="s">
        <v>0</v>
      </c>
      <c r="AS48" s="1" t="s">
        <v>0</v>
      </c>
      <c r="AT48" s="1" t="s">
        <v>0</v>
      </c>
      <c r="AU48" s="1">
        <v>0.9</v>
      </c>
      <c r="AV48" s="1">
        <v>0</v>
      </c>
      <c r="AW48" s="1">
        <v>0.3</v>
      </c>
      <c r="AX48" s="1">
        <v>0</v>
      </c>
      <c r="AY48" s="1" t="s">
        <v>0</v>
      </c>
      <c r="AZ48" s="1" t="s">
        <v>0</v>
      </c>
      <c r="BA48" s="1">
        <v>0.1</v>
      </c>
      <c r="BB48" s="1">
        <v>2.2999999999999998</v>
      </c>
      <c r="BC48" s="1">
        <v>3.4</v>
      </c>
      <c r="BD48" s="1">
        <v>0</v>
      </c>
      <c r="BE48" s="1">
        <v>0</v>
      </c>
      <c r="BF48" s="1">
        <v>0.9</v>
      </c>
      <c r="BG48" s="1">
        <v>0.3</v>
      </c>
      <c r="BH48" s="1">
        <v>0.3</v>
      </c>
      <c r="BI48" s="1">
        <v>4.5</v>
      </c>
      <c r="BJ48" s="1">
        <v>0.1</v>
      </c>
      <c r="BK48" s="1">
        <v>5.85</v>
      </c>
      <c r="BL48" s="1">
        <v>0</v>
      </c>
      <c r="BM48" s="1">
        <v>0.5</v>
      </c>
      <c r="BN48" s="1">
        <v>0.4</v>
      </c>
      <c r="BO48" s="1">
        <v>0</v>
      </c>
      <c r="BP48" s="1">
        <v>0</v>
      </c>
      <c r="BQ48" s="1">
        <v>0</v>
      </c>
      <c r="BR48" s="1">
        <v>3.34</v>
      </c>
      <c r="BS48" s="1">
        <v>2.2000000000000002</v>
      </c>
      <c r="BT48" s="1">
        <v>0.35</v>
      </c>
      <c r="BU48" s="1">
        <v>0.95</v>
      </c>
      <c r="BV48" s="1">
        <v>0</v>
      </c>
      <c r="BW48" s="1">
        <v>0</v>
      </c>
      <c r="BX48" s="1">
        <v>0</v>
      </c>
      <c r="BY48" s="1">
        <v>4.82</v>
      </c>
      <c r="BZ48" s="1">
        <v>0</v>
      </c>
      <c r="CA48" s="1" t="s">
        <v>141</v>
      </c>
      <c r="CB48" s="1"/>
      <c r="CC48" s="1"/>
      <c r="CD48" s="1"/>
      <c r="CE48" s="1"/>
      <c r="CF48" s="1"/>
      <c r="CG48" s="1"/>
      <c r="CH48" s="31">
        <v>48</v>
      </c>
      <c r="CI48" s="32"/>
      <c r="CJ48" s="33" t="s">
        <v>55</v>
      </c>
      <c r="CK48" s="34" t="str">
        <f t="shared" si="0"/>
        <v>TA 21971 45225</v>
      </c>
      <c r="CL48" s="35">
        <v>521971.1</v>
      </c>
      <c r="CM48" s="35">
        <v>445225.7</v>
      </c>
      <c r="CN48" s="36">
        <v>53.888869999999997</v>
      </c>
      <c r="CO48" s="36">
        <v>-0.14563999999999999</v>
      </c>
      <c r="CP48" s="13">
        <v>612.95432129971971</v>
      </c>
      <c r="CQ48" s="35">
        <v>16.899999999999999</v>
      </c>
      <c r="CR48" s="37"/>
      <c r="CS48" s="38"/>
    </row>
    <row r="49" spans="1:97" ht="13.35" customHeight="1" x14ac:dyDescent="0.3">
      <c r="A49" s="31">
        <v>49</v>
      </c>
      <c r="B49" s="1" t="s">
        <v>1</v>
      </c>
      <c r="C49" s="1">
        <v>0</v>
      </c>
      <c r="D49" s="1">
        <v>0</v>
      </c>
      <c r="E49" s="1">
        <v>0.30499999999999999</v>
      </c>
      <c r="F49" s="1">
        <v>0.30499999999999999</v>
      </c>
      <c r="G49" s="1">
        <v>0</v>
      </c>
      <c r="H49" s="1">
        <v>0</v>
      </c>
      <c r="I49" s="1">
        <v>10.97</v>
      </c>
      <c r="J49" s="1">
        <v>10.97</v>
      </c>
      <c r="K49" s="1">
        <v>1.52</v>
      </c>
      <c r="L49" s="1">
        <v>0</v>
      </c>
      <c r="M49" s="1">
        <v>0.91</v>
      </c>
      <c r="N49" s="1">
        <v>0</v>
      </c>
      <c r="O49" s="1">
        <v>0</v>
      </c>
      <c r="P49" s="1">
        <v>0.76</v>
      </c>
      <c r="Q49" s="1">
        <v>0.76</v>
      </c>
      <c r="R49" s="1">
        <v>6.1</v>
      </c>
      <c r="S49" s="1">
        <v>12.51</v>
      </c>
      <c r="T49" s="1">
        <v>2.4300000000000002</v>
      </c>
      <c r="U49" s="1">
        <v>1.52</v>
      </c>
      <c r="V49" s="1">
        <v>0.31</v>
      </c>
      <c r="W49" s="1">
        <v>0</v>
      </c>
      <c r="X49" s="1">
        <v>7.32</v>
      </c>
      <c r="Y49" s="1">
        <v>4.4000000000000004</v>
      </c>
      <c r="Z49" s="1">
        <v>0.95</v>
      </c>
      <c r="AA49" s="1">
        <v>0.95</v>
      </c>
      <c r="AB49" s="1">
        <v>3.7</v>
      </c>
      <c r="AC49" s="1">
        <v>1.5</v>
      </c>
      <c r="AD49" s="1">
        <v>1.7</v>
      </c>
      <c r="AE49" s="1">
        <v>5.7</v>
      </c>
      <c r="AF49" s="1">
        <v>1.4</v>
      </c>
      <c r="AG49" s="1">
        <v>0.8</v>
      </c>
      <c r="AH49" s="1">
        <v>7.4</v>
      </c>
      <c r="AI49" s="1">
        <v>2.2999999999999998</v>
      </c>
      <c r="AJ49" s="1">
        <v>0</v>
      </c>
      <c r="AK49" s="1"/>
      <c r="AL49" s="1" t="s">
        <v>0</v>
      </c>
      <c r="AM49" s="1">
        <v>4</v>
      </c>
      <c r="AN49" s="1">
        <v>0</v>
      </c>
      <c r="AO49" s="1">
        <v>5.0999999999999996</v>
      </c>
      <c r="AP49" s="1">
        <v>8.1</v>
      </c>
      <c r="AQ49" s="1">
        <v>5.7</v>
      </c>
      <c r="AR49" s="1">
        <v>3.2</v>
      </c>
      <c r="AS49" s="1">
        <v>0.5</v>
      </c>
      <c r="AT49" s="1">
        <v>6.4</v>
      </c>
      <c r="AU49" s="1" t="s">
        <v>0</v>
      </c>
      <c r="AV49" s="1">
        <v>0.2</v>
      </c>
      <c r="AW49" s="1">
        <v>0</v>
      </c>
      <c r="AX49" s="1">
        <v>0</v>
      </c>
      <c r="AY49" s="1">
        <v>0</v>
      </c>
      <c r="AZ49" s="1"/>
      <c r="BA49" s="1" t="s">
        <v>0</v>
      </c>
      <c r="BB49" s="1">
        <v>0</v>
      </c>
      <c r="BC49" s="1">
        <v>0.5</v>
      </c>
      <c r="BD49" s="1">
        <v>0</v>
      </c>
      <c r="BE49" s="1">
        <v>0</v>
      </c>
      <c r="BF49" s="1">
        <v>0.2</v>
      </c>
      <c r="BG49" s="1">
        <v>0</v>
      </c>
      <c r="BH49" s="1">
        <v>0</v>
      </c>
      <c r="BI49" s="1">
        <v>3.8</v>
      </c>
      <c r="BJ49" s="1">
        <v>0.1</v>
      </c>
      <c r="BK49" s="1">
        <v>1.3</v>
      </c>
      <c r="BL49" s="1">
        <v>0.35</v>
      </c>
      <c r="BM49" s="1">
        <v>0</v>
      </c>
      <c r="BN49" s="1">
        <v>0.6</v>
      </c>
      <c r="BO49" s="1">
        <v>0</v>
      </c>
      <c r="BP49" s="1">
        <v>2.7</v>
      </c>
      <c r="BQ49" s="1">
        <v>0</v>
      </c>
      <c r="BR49" s="1">
        <v>2.85</v>
      </c>
      <c r="BS49" s="1">
        <v>1.28</v>
      </c>
      <c r="BT49" s="1">
        <v>0.6</v>
      </c>
      <c r="BU49" s="1">
        <v>4.08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 t="s">
        <v>141</v>
      </c>
      <c r="CB49" s="1"/>
      <c r="CC49" s="1"/>
      <c r="CD49" s="1"/>
      <c r="CE49" s="1"/>
      <c r="CF49" s="1"/>
      <c r="CG49" s="1"/>
      <c r="CH49" s="31">
        <v>49</v>
      </c>
      <c r="CI49" s="32"/>
      <c r="CJ49" s="33" t="s">
        <v>56</v>
      </c>
      <c r="CK49" s="34" t="str">
        <f t="shared" si="0"/>
        <v>TA 22085 45019</v>
      </c>
      <c r="CL49" s="35">
        <v>522085.7</v>
      </c>
      <c r="CM49" s="35">
        <v>445019.1</v>
      </c>
      <c r="CN49" s="36">
        <v>53.886989999999997</v>
      </c>
      <c r="CO49" s="36">
        <v>-0.14398</v>
      </c>
      <c r="CP49" s="13">
        <v>235.44001359157284</v>
      </c>
      <c r="CQ49" s="35">
        <v>16.7</v>
      </c>
      <c r="CR49" s="37">
        <v>49</v>
      </c>
      <c r="CS49" s="38" t="s">
        <v>15</v>
      </c>
    </row>
    <row r="50" spans="1:97" ht="13.35" customHeight="1" x14ac:dyDescent="0.3">
      <c r="A50" s="31">
        <v>50</v>
      </c>
      <c r="B50" s="1" t="s">
        <v>1</v>
      </c>
      <c r="C50" s="1">
        <v>0.30499999999999999</v>
      </c>
      <c r="D50" s="1">
        <v>0.30499999999999999</v>
      </c>
      <c r="E50" s="1">
        <v>2.7450000000000001</v>
      </c>
      <c r="F50" s="1">
        <v>2.7450000000000001</v>
      </c>
      <c r="G50" s="1">
        <v>0</v>
      </c>
      <c r="H50" s="1">
        <v>0</v>
      </c>
      <c r="I50" s="1"/>
      <c r="J50" s="1"/>
      <c r="K50" s="1"/>
      <c r="L50" s="1"/>
      <c r="M50" s="1"/>
      <c r="N50" s="1"/>
      <c r="O50" s="1" t="s">
        <v>0</v>
      </c>
      <c r="P50" s="1">
        <v>0</v>
      </c>
      <c r="Q50" s="1">
        <v>0</v>
      </c>
      <c r="R50" s="1">
        <v>1.83</v>
      </c>
      <c r="S50" s="1" t="s">
        <v>0</v>
      </c>
      <c r="T50" s="1">
        <v>10.06</v>
      </c>
      <c r="U50" s="1">
        <v>3.05</v>
      </c>
      <c r="V50" s="1">
        <v>2.74</v>
      </c>
      <c r="W50" s="1">
        <v>2.13</v>
      </c>
      <c r="X50" s="1" t="s">
        <v>0</v>
      </c>
      <c r="Y50" s="1">
        <v>12.49</v>
      </c>
      <c r="Z50" s="1">
        <v>2.1</v>
      </c>
      <c r="AA50" s="1">
        <v>2.1</v>
      </c>
      <c r="AB50" s="1">
        <v>9.0500000000000007</v>
      </c>
      <c r="AC50" s="1">
        <v>0.95</v>
      </c>
      <c r="AD50" s="1">
        <v>1.4</v>
      </c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 t="s">
        <v>0</v>
      </c>
      <c r="AW50" s="1">
        <v>5</v>
      </c>
      <c r="AX50" s="1">
        <v>0</v>
      </c>
      <c r="AY50" s="1">
        <v>0</v>
      </c>
      <c r="AZ50" s="1">
        <v>0.25</v>
      </c>
      <c r="BA50" s="1">
        <v>0.25</v>
      </c>
      <c r="BB50" s="1">
        <v>0</v>
      </c>
      <c r="BC50" s="1">
        <v>1.65</v>
      </c>
      <c r="BD50" s="1">
        <v>1.65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1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 t="s">
        <v>141</v>
      </c>
      <c r="CB50" s="1"/>
      <c r="CC50" s="1"/>
      <c r="CD50" s="1"/>
      <c r="CE50" s="1"/>
      <c r="CF50" s="1"/>
      <c r="CG50" s="1"/>
      <c r="CH50" s="31">
        <v>50</v>
      </c>
      <c r="CI50" s="32"/>
      <c r="CJ50" s="33" t="s">
        <v>57</v>
      </c>
      <c r="CK50" s="34" t="str">
        <f t="shared" si="0"/>
        <v>TA 22199 44613</v>
      </c>
      <c r="CL50" s="35">
        <v>522199.8</v>
      </c>
      <c r="CM50" s="35">
        <v>444613.6</v>
      </c>
      <c r="CN50" s="36">
        <v>53.883319999999998</v>
      </c>
      <c r="CO50" s="36">
        <v>-0.14241000000000001</v>
      </c>
      <c r="CP50" s="13">
        <v>421.70131609944025</v>
      </c>
      <c r="CQ50" s="35">
        <v>15.3</v>
      </c>
      <c r="CR50" s="37">
        <v>50</v>
      </c>
      <c r="CS50" s="38" t="s">
        <v>12</v>
      </c>
    </row>
    <row r="51" spans="1:97" ht="13.35" customHeight="1" x14ac:dyDescent="0.3">
      <c r="A51" s="31">
        <v>51</v>
      </c>
      <c r="B51" s="1" t="s">
        <v>1</v>
      </c>
      <c r="C51" s="1">
        <v>0.155</v>
      </c>
      <c r="D51" s="1">
        <v>0.155</v>
      </c>
      <c r="E51" s="1">
        <v>1.0649999999999999</v>
      </c>
      <c r="F51" s="1">
        <v>1.0649999999999999</v>
      </c>
      <c r="G51" s="1">
        <v>0.61</v>
      </c>
      <c r="H51" s="1">
        <v>0.61</v>
      </c>
      <c r="I51" s="1">
        <v>1.37</v>
      </c>
      <c r="J51" s="1">
        <v>1.37</v>
      </c>
      <c r="K51" s="1">
        <v>3.66</v>
      </c>
      <c r="L51" s="1">
        <v>2.12</v>
      </c>
      <c r="M51" s="1">
        <v>5.48</v>
      </c>
      <c r="N51" s="1">
        <v>3.05</v>
      </c>
      <c r="O51" s="1">
        <v>0.31</v>
      </c>
      <c r="P51" s="1">
        <v>0.155</v>
      </c>
      <c r="Q51" s="1">
        <v>0.155</v>
      </c>
      <c r="R51" s="1">
        <v>0</v>
      </c>
      <c r="S51" s="1">
        <v>3.36</v>
      </c>
      <c r="T51" s="1">
        <v>3.96</v>
      </c>
      <c r="U51" s="1">
        <v>2.13</v>
      </c>
      <c r="V51" s="1">
        <v>3.05</v>
      </c>
      <c r="W51" s="1">
        <v>0</v>
      </c>
      <c r="X51" s="1">
        <v>0</v>
      </c>
      <c r="Y51" s="1">
        <v>4.0999999999999996</v>
      </c>
      <c r="Z51" s="1">
        <v>1.45</v>
      </c>
      <c r="AA51" s="1">
        <v>1.45</v>
      </c>
      <c r="AB51" s="1">
        <v>5.15</v>
      </c>
      <c r="AC51" s="1">
        <v>1.55</v>
      </c>
      <c r="AD51" s="1">
        <v>3.2</v>
      </c>
      <c r="AE51" s="1">
        <v>1.1000000000000001</v>
      </c>
      <c r="AF51" s="1">
        <v>4.5</v>
      </c>
      <c r="AG51" s="1">
        <v>4.9000000000000004</v>
      </c>
      <c r="AH51" s="1">
        <v>3.3</v>
      </c>
      <c r="AI51" s="1">
        <v>2.6</v>
      </c>
      <c r="AJ51" s="1">
        <v>3</v>
      </c>
      <c r="AK51" s="1">
        <v>5.2</v>
      </c>
      <c r="AL51" s="1">
        <v>3.3</v>
      </c>
      <c r="AM51" s="1">
        <v>1.5</v>
      </c>
      <c r="AN51" s="1">
        <v>1.1000000000000001</v>
      </c>
      <c r="AO51" s="1">
        <v>2.5</v>
      </c>
      <c r="AP51" s="1">
        <v>3</v>
      </c>
      <c r="AQ51" s="1">
        <v>0.2</v>
      </c>
      <c r="AR51" s="1">
        <v>0</v>
      </c>
      <c r="AS51" s="1">
        <v>0</v>
      </c>
      <c r="AT51" s="1">
        <v>3.8</v>
      </c>
      <c r="AU51" s="1">
        <v>0</v>
      </c>
      <c r="AV51" s="1">
        <v>0</v>
      </c>
      <c r="AW51" s="1">
        <v>0</v>
      </c>
      <c r="AX51" s="1">
        <v>0</v>
      </c>
      <c r="AY51" s="1">
        <v>0.9</v>
      </c>
      <c r="AZ51" s="1">
        <v>0</v>
      </c>
      <c r="BA51" s="1">
        <v>0</v>
      </c>
      <c r="BB51" s="1">
        <v>0.1</v>
      </c>
      <c r="BC51" s="1">
        <v>0</v>
      </c>
      <c r="BD51" s="1">
        <v>0</v>
      </c>
      <c r="BE51" s="1">
        <v>0</v>
      </c>
      <c r="BF51" s="1">
        <v>0</v>
      </c>
      <c r="BG51" s="1">
        <v>0.8</v>
      </c>
      <c r="BH51" s="1">
        <v>0.1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 t="s">
        <v>141</v>
      </c>
      <c r="CB51" s="1"/>
      <c r="CC51" s="1"/>
      <c r="CD51" s="1"/>
      <c r="CE51" s="1"/>
      <c r="CF51" s="1"/>
      <c r="CG51" s="1"/>
      <c r="CH51" s="31">
        <v>51</v>
      </c>
      <c r="CI51" s="32"/>
      <c r="CJ51" s="33" t="s">
        <v>58</v>
      </c>
      <c r="CK51" s="34" t="str">
        <f t="shared" si="0"/>
        <v>TA 22526 44322</v>
      </c>
      <c r="CL51" s="35">
        <v>522526.5</v>
      </c>
      <c r="CM51" s="35">
        <v>444322.1</v>
      </c>
      <c r="CN51" s="36">
        <v>53.880629999999996</v>
      </c>
      <c r="CO51" s="36">
        <v>-0.13755999999999999</v>
      </c>
      <c r="CP51" s="13">
        <v>437.73279520730455</v>
      </c>
      <c r="CQ51" s="35">
        <v>17.3</v>
      </c>
      <c r="CR51" s="37"/>
      <c r="CS51" s="38"/>
    </row>
    <row r="52" spans="1:97" ht="13.35" customHeight="1" x14ac:dyDescent="0.3">
      <c r="A52" s="31">
        <v>52</v>
      </c>
      <c r="B52" s="1" t="s">
        <v>1</v>
      </c>
      <c r="C52" s="1">
        <v>1.825</v>
      </c>
      <c r="D52" s="1">
        <v>1.825</v>
      </c>
      <c r="E52" s="1">
        <v>0.91500000000000004</v>
      </c>
      <c r="F52" s="1">
        <v>0.91500000000000004</v>
      </c>
      <c r="G52" s="1">
        <v>0</v>
      </c>
      <c r="H52" s="1">
        <v>0</v>
      </c>
      <c r="I52" s="1">
        <v>1.0649999999999999</v>
      </c>
      <c r="J52" s="1">
        <v>1.0649999999999999</v>
      </c>
      <c r="K52" s="1">
        <v>0.61</v>
      </c>
      <c r="L52" s="1">
        <v>0.31</v>
      </c>
      <c r="M52" s="1">
        <v>7.32</v>
      </c>
      <c r="N52" s="1">
        <v>6.09</v>
      </c>
      <c r="O52" s="1">
        <v>0.31</v>
      </c>
      <c r="P52" s="1">
        <v>0</v>
      </c>
      <c r="Q52" s="1">
        <v>0</v>
      </c>
      <c r="R52" s="1">
        <v>5.48</v>
      </c>
      <c r="S52" s="1">
        <v>1.52</v>
      </c>
      <c r="T52" s="1">
        <v>1.83</v>
      </c>
      <c r="U52" s="1">
        <v>0.91</v>
      </c>
      <c r="V52" s="1">
        <v>0</v>
      </c>
      <c r="W52" s="1">
        <v>0.91</v>
      </c>
      <c r="X52" s="1">
        <v>0</v>
      </c>
      <c r="Y52" s="1">
        <v>0</v>
      </c>
      <c r="Z52" s="1">
        <v>3.835</v>
      </c>
      <c r="AA52" s="1">
        <v>3.835</v>
      </c>
      <c r="AB52" s="1">
        <v>0</v>
      </c>
      <c r="AC52" s="1">
        <v>9.1</v>
      </c>
      <c r="AD52" s="1">
        <v>0.2</v>
      </c>
      <c r="AE52" s="1">
        <v>0.3</v>
      </c>
      <c r="AF52" s="1">
        <v>0.8</v>
      </c>
      <c r="AG52" s="1">
        <v>4.8</v>
      </c>
      <c r="AH52" s="1">
        <v>2</v>
      </c>
      <c r="AI52" s="1">
        <v>4.5999999999999996</v>
      </c>
      <c r="AJ52" s="1">
        <v>6.2</v>
      </c>
      <c r="AK52" s="1">
        <v>4.4000000000000004</v>
      </c>
      <c r="AL52" s="1">
        <v>0.9</v>
      </c>
      <c r="AM52" s="1">
        <v>0.4</v>
      </c>
      <c r="AN52" s="1">
        <v>4.9000000000000004</v>
      </c>
      <c r="AO52" s="1">
        <v>5</v>
      </c>
      <c r="AP52" s="1" t="s">
        <v>0</v>
      </c>
      <c r="AQ52" s="1">
        <v>3.3</v>
      </c>
      <c r="AR52" s="1">
        <v>0</v>
      </c>
      <c r="AS52" s="1">
        <v>0.4</v>
      </c>
      <c r="AT52" s="1">
        <v>4.4000000000000004</v>
      </c>
      <c r="AU52" s="1">
        <v>2.2000000000000002</v>
      </c>
      <c r="AV52" s="1">
        <v>0</v>
      </c>
      <c r="AW52" s="1">
        <v>0.3</v>
      </c>
      <c r="AX52" s="1">
        <v>0</v>
      </c>
      <c r="AY52" s="1">
        <v>3.5</v>
      </c>
      <c r="AZ52" s="1">
        <v>0.4</v>
      </c>
      <c r="BA52" s="1">
        <v>5.0999999999999996</v>
      </c>
      <c r="BB52" s="1">
        <v>1.6</v>
      </c>
      <c r="BC52" s="1">
        <v>3.2</v>
      </c>
      <c r="BD52" s="1">
        <v>0.1</v>
      </c>
      <c r="BE52" s="1">
        <v>0</v>
      </c>
      <c r="BF52" s="1">
        <v>1.5</v>
      </c>
      <c r="BG52" s="1">
        <v>0.6</v>
      </c>
      <c r="BH52" s="1">
        <v>0.2</v>
      </c>
      <c r="BI52" s="1">
        <v>0.1</v>
      </c>
      <c r="BJ52" s="1">
        <v>0</v>
      </c>
      <c r="BK52" s="1">
        <v>0</v>
      </c>
      <c r="BL52" s="1">
        <v>0</v>
      </c>
      <c r="BM52" s="1">
        <v>0.3</v>
      </c>
      <c r="BN52" s="1">
        <v>0</v>
      </c>
      <c r="BO52" s="1">
        <v>0</v>
      </c>
      <c r="BP52" s="1">
        <v>0</v>
      </c>
      <c r="BQ52" s="1">
        <v>0</v>
      </c>
      <c r="BR52" s="1">
        <v>1.96</v>
      </c>
      <c r="BS52" s="1">
        <v>2.5499999999999998</v>
      </c>
      <c r="BT52" s="1">
        <v>3.19</v>
      </c>
      <c r="BU52" s="1">
        <v>0</v>
      </c>
      <c r="BV52" s="1">
        <v>0</v>
      </c>
      <c r="BW52" s="1">
        <v>0</v>
      </c>
      <c r="BX52" s="1">
        <v>0</v>
      </c>
      <c r="BY52" s="1">
        <v>2.2799999999999998</v>
      </c>
      <c r="BZ52" s="1">
        <v>0</v>
      </c>
      <c r="CA52" s="1" t="s">
        <v>141</v>
      </c>
      <c r="CB52" s="1"/>
      <c r="CC52" s="1"/>
      <c r="CD52" s="1"/>
      <c r="CE52" s="1"/>
      <c r="CF52" s="1"/>
      <c r="CG52" s="1"/>
      <c r="CH52" s="31">
        <v>52</v>
      </c>
      <c r="CI52" s="32"/>
      <c r="CJ52" s="33" t="s">
        <v>59</v>
      </c>
      <c r="CK52" s="34" t="str">
        <f t="shared" si="0"/>
        <v>TA 22790 43737</v>
      </c>
      <c r="CL52" s="35">
        <v>522790.40000000002</v>
      </c>
      <c r="CM52" s="35">
        <v>443737.9</v>
      </c>
      <c r="CN52" s="36">
        <v>53.875309999999999</v>
      </c>
      <c r="CO52" s="36">
        <v>-0.13378000000000001</v>
      </c>
      <c r="CP52" s="13">
        <v>641.81071976089652</v>
      </c>
      <c r="CQ52" s="35">
        <v>18.7</v>
      </c>
      <c r="CR52" s="37">
        <v>52</v>
      </c>
      <c r="CS52" s="38" t="s">
        <v>15</v>
      </c>
    </row>
    <row r="53" spans="1:97" ht="13.35" customHeight="1" x14ac:dyDescent="0.3">
      <c r="A53" s="31">
        <v>53</v>
      </c>
      <c r="B53" s="4" t="s">
        <v>1</v>
      </c>
      <c r="C53" s="4">
        <v>0.45500000000000002</v>
      </c>
      <c r="D53" s="4">
        <v>0.45500000000000002</v>
      </c>
      <c r="E53" s="4">
        <v>1.5249999999999999</v>
      </c>
      <c r="F53" s="4">
        <v>1.5249999999999999</v>
      </c>
      <c r="G53" s="4">
        <v>0.45500000000000002</v>
      </c>
      <c r="H53" s="4">
        <v>0.45500000000000002</v>
      </c>
      <c r="I53" s="4"/>
      <c r="J53" s="4" t="s">
        <v>0</v>
      </c>
      <c r="K53" s="4">
        <v>7.01</v>
      </c>
      <c r="L53" s="4">
        <v>2.13</v>
      </c>
      <c r="M53" s="4">
        <v>4.2699999999999996</v>
      </c>
      <c r="N53" s="4">
        <v>14.01</v>
      </c>
      <c r="O53" s="4">
        <v>3.66</v>
      </c>
      <c r="P53" s="4">
        <v>1.9750000000000001</v>
      </c>
      <c r="Q53" s="4">
        <v>1.9750000000000001</v>
      </c>
      <c r="R53" s="4">
        <v>0</v>
      </c>
      <c r="S53" s="4">
        <v>0</v>
      </c>
      <c r="T53" s="4">
        <v>0.31</v>
      </c>
      <c r="U53" s="4">
        <v>5.18</v>
      </c>
      <c r="V53" s="4">
        <v>0</v>
      </c>
      <c r="W53" s="4">
        <v>1.83</v>
      </c>
      <c r="X53" s="4">
        <v>0</v>
      </c>
      <c r="Y53" s="4">
        <v>10.62</v>
      </c>
      <c r="Z53" s="4">
        <v>3.2</v>
      </c>
      <c r="AA53" s="4">
        <v>3.2</v>
      </c>
      <c r="AB53" s="4">
        <v>4.75</v>
      </c>
      <c r="AC53" s="4" t="s">
        <v>0</v>
      </c>
      <c r="AD53" s="4">
        <v>0.5</v>
      </c>
      <c r="AE53" s="4">
        <v>0.2</v>
      </c>
      <c r="AF53" s="4">
        <v>0</v>
      </c>
      <c r="AG53" s="4">
        <v>0.9</v>
      </c>
      <c r="AH53" s="4">
        <v>4.4000000000000004</v>
      </c>
      <c r="AI53" s="4">
        <v>1.4</v>
      </c>
      <c r="AJ53" s="4">
        <v>4.4000000000000004</v>
      </c>
      <c r="AK53" s="4">
        <v>3.4</v>
      </c>
      <c r="AL53" s="4">
        <v>1.9</v>
      </c>
      <c r="AM53" s="4">
        <v>1</v>
      </c>
      <c r="AN53" s="4">
        <v>2.9</v>
      </c>
      <c r="AO53" s="4">
        <v>5.6</v>
      </c>
      <c r="AP53" s="4">
        <v>1.4</v>
      </c>
      <c r="AQ53" s="4">
        <v>4.7</v>
      </c>
      <c r="AR53" s="4"/>
      <c r="AS53" s="4"/>
      <c r="AT53" s="4"/>
      <c r="AU53" s="4"/>
      <c r="AV53" s="4"/>
      <c r="AW53" s="4"/>
      <c r="AX53" s="4" t="s">
        <v>0</v>
      </c>
      <c r="AY53" s="4">
        <v>0</v>
      </c>
      <c r="AZ53" s="4">
        <v>0</v>
      </c>
      <c r="BA53" s="4">
        <v>1.7</v>
      </c>
      <c r="BB53" s="4">
        <v>0</v>
      </c>
      <c r="BC53" s="4">
        <v>2.7</v>
      </c>
      <c r="BD53" s="4">
        <v>2.7</v>
      </c>
      <c r="BE53" s="4">
        <v>3.2</v>
      </c>
      <c r="BF53" s="4">
        <v>6.1</v>
      </c>
      <c r="BG53" s="4">
        <v>0.1</v>
      </c>
      <c r="BH53" s="4">
        <v>0</v>
      </c>
      <c r="BI53" s="4">
        <v>0.9</v>
      </c>
      <c r="BJ53" s="4">
        <v>0.6</v>
      </c>
      <c r="BK53" s="4">
        <v>3.9</v>
      </c>
      <c r="BL53" s="4">
        <v>0</v>
      </c>
      <c r="BM53" s="4">
        <v>0</v>
      </c>
      <c r="BN53" s="4">
        <v>0.4</v>
      </c>
      <c r="BO53" s="4">
        <v>0.6</v>
      </c>
      <c r="BP53" s="4">
        <v>0</v>
      </c>
      <c r="BQ53" s="4">
        <v>4.91</v>
      </c>
      <c r="BR53" s="4">
        <v>0</v>
      </c>
      <c r="BS53" s="4">
        <v>2.4500000000000002</v>
      </c>
      <c r="BT53" s="4">
        <v>4.6900000000000004</v>
      </c>
      <c r="BU53" s="4">
        <v>5.38</v>
      </c>
      <c r="BV53" s="4">
        <v>1.07</v>
      </c>
      <c r="BW53" s="4">
        <v>1.556</v>
      </c>
      <c r="BX53" s="4">
        <v>0</v>
      </c>
      <c r="BY53" s="4">
        <v>0</v>
      </c>
      <c r="BZ53" s="4">
        <v>0</v>
      </c>
      <c r="CA53" s="1" t="s">
        <v>141</v>
      </c>
      <c r="CB53" s="4"/>
      <c r="CC53" s="4"/>
      <c r="CD53" s="4"/>
      <c r="CE53" s="4"/>
      <c r="CF53" s="4"/>
      <c r="CG53" s="4"/>
      <c r="CH53" s="31">
        <v>53</v>
      </c>
      <c r="CI53" s="32"/>
      <c r="CJ53" s="33" t="s">
        <v>60</v>
      </c>
      <c r="CK53" s="34" t="str">
        <f t="shared" si="0"/>
        <v>TA 23008 43380</v>
      </c>
      <c r="CL53" s="35">
        <v>523008.4</v>
      </c>
      <c r="CM53" s="35">
        <v>443380.7</v>
      </c>
      <c r="CN53" s="36">
        <v>53.872050000000002</v>
      </c>
      <c r="CO53" s="36">
        <v>-0.13061</v>
      </c>
      <c r="CP53" s="13">
        <v>418.29774084974451</v>
      </c>
      <c r="CQ53" s="35">
        <v>15.3</v>
      </c>
      <c r="CR53" s="37">
        <v>53</v>
      </c>
      <c r="CS53" s="38" t="s">
        <v>12</v>
      </c>
    </row>
    <row r="54" spans="1:97" ht="13.35" customHeight="1" x14ac:dyDescent="0.3">
      <c r="A54" s="31">
        <v>54</v>
      </c>
      <c r="B54" s="1" t="s">
        <v>1</v>
      </c>
      <c r="C54" s="1">
        <v>0.61</v>
      </c>
      <c r="D54" s="1">
        <v>0.61</v>
      </c>
      <c r="E54" s="1">
        <v>0</v>
      </c>
      <c r="F54" s="1">
        <v>0</v>
      </c>
      <c r="G54" s="1">
        <v>0.76</v>
      </c>
      <c r="H54" s="1">
        <v>0.76</v>
      </c>
      <c r="I54" s="1">
        <v>4.1150000000000002</v>
      </c>
      <c r="J54" s="1">
        <v>4.1150000000000002</v>
      </c>
      <c r="K54" s="1">
        <v>0</v>
      </c>
      <c r="L54" s="1">
        <v>0</v>
      </c>
      <c r="M54" s="1">
        <v>2.13</v>
      </c>
      <c r="N54" s="1">
        <v>11.28</v>
      </c>
      <c r="O54" s="1">
        <v>5.79</v>
      </c>
      <c r="P54" s="1">
        <v>2.74</v>
      </c>
      <c r="Q54" s="1">
        <v>2.74</v>
      </c>
      <c r="R54" s="1">
        <v>0</v>
      </c>
      <c r="S54" s="1">
        <v>0.91</v>
      </c>
      <c r="T54" s="1">
        <v>5.79</v>
      </c>
      <c r="U54" s="1">
        <v>0.91</v>
      </c>
      <c r="V54" s="1">
        <v>5.18</v>
      </c>
      <c r="W54" s="1">
        <v>6.4</v>
      </c>
      <c r="X54" s="1">
        <v>4.57</v>
      </c>
      <c r="Y54" s="1">
        <v>2.75</v>
      </c>
      <c r="Z54" s="1">
        <v>0.75</v>
      </c>
      <c r="AA54" s="1">
        <v>0.75</v>
      </c>
      <c r="AB54" s="1">
        <v>4.3499999999999996</v>
      </c>
      <c r="AC54" s="1">
        <v>1.95</v>
      </c>
      <c r="AD54" s="1">
        <v>9.1</v>
      </c>
      <c r="AE54" s="1">
        <v>1.6</v>
      </c>
      <c r="AF54" s="1">
        <v>0.2</v>
      </c>
      <c r="AG54" s="1">
        <v>1.2</v>
      </c>
      <c r="AH54" s="1">
        <v>6.7</v>
      </c>
      <c r="AI54" s="1">
        <v>0.3</v>
      </c>
      <c r="AJ54" s="1">
        <v>2.4</v>
      </c>
      <c r="AK54" s="1">
        <v>2.7</v>
      </c>
      <c r="AL54" s="1" t="s">
        <v>0</v>
      </c>
      <c r="AM54" s="1">
        <v>0.5</v>
      </c>
      <c r="AN54" s="1">
        <v>4.3</v>
      </c>
      <c r="AO54" s="1">
        <v>0.2</v>
      </c>
      <c r="AP54" s="1">
        <v>5</v>
      </c>
      <c r="AQ54" s="1">
        <v>2.6</v>
      </c>
      <c r="AR54" s="1">
        <v>4.8</v>
      </c>
      <c r="AS54" s="1">
        <v>0.7</v>
      </c>
      <c r="AT54" s="1">
        <v>6.5</v>
      </c>
      <c r="AU54" s="1">
        <v>11.6</v>
      </c>
      <c r="AV54" s="1">
        <v>0</v>
      </c>
      <c r="AW54" s="1">
        <v>8.8000000000000007</v>
      </c>
      <c r="AX54" s="1">
        <v>0</v>
      </c>
      <c r="AY54" s="1">
        <v>3.3</v>
      </c>
      <c r="AZ54" s="1">
        <v>0</v>
      </c>
      <c r="BA54" s="1">
        <v>0.1</v>
      </c>
      <c r="BB54" s="1">
        <v>0.2</v>
      </c>
      <c r="BC54" s="1"/>
      <c r="BD54" s="1" t="s">
        <v>0</v>
      </c>
      <c r="BE54" s="1">
        <v>0.5</v>
      </c>
      <c r="BF54" s="1">
        <v>1.5</v>
      </c>
      <c r="BG54" s="1">
        <v>0</v>
      </c>
      <c r="BH54" s="1">
        <v>0.15</v>
      </c>
      <c r="BI54" s="1">
        <v>0.15</v>
      </c>
      <c r="BJ54" s="1">
        <v>0.1</v>
      </c>
      <c r="BK54" s="1">
        <v>0</v>
      </c>
      <c r="BL54" s="1">
        <v>0.5</v>
      </c>
      <c r="BM54" s="1">
        <v>0</v>
      </c>
      <c r="BN54" s="1">
        <v>0</v>
      </c>
      <c r="BO54" s="1">
        <v>0.3</v>
      </c>
      <c r="BP54" s="1">
        <v>0</v>
      </c>
      <c r="BQ54" s="1">
        <v>0.37</v>
      </c>
      <c r="BR54" s="1">
        <v>2.54</v>
      </c>
      <c r="BS54" s="1">
        <v>0.3</v>
      </c>
      <c r="BT54" s="1">
        <v>2.68</v>
      </c>
      <c r="BU54" s="1">
        <v>8.36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 t="s">
        <v>141</v>
      </c>
      <c r="CB54" s="1"/>
      <c r="CC54" s="1"/>
      <c r="CD54" s="1"/>
      <c r="CE54" s="1"/>
      <c r="CF54" s="1"/>
      <c r="CG54" s="1"/>
      <c r="CH54" s="31">
        <v>54</v>
      </c>
      <c r="CI54" s="32"/>
      <c r="CJ54" s="33" t="s">
        <v>61</v>
      </c>
      <c r="CK54" s="34" t="str">
        <f t="shared" si="0"/>
        <v>TA 23100 43243</v>
      </c>
      <c r="CL54" s="35">
        <v>523100.6</v>
      </c>
      <c r="CM54" s="35">
        <v>443243.2</v>
      </c>
      <c r="CN54" s="36">
        <v>53.870800000000003</v>
      </c>
      <c r="CO54" s="36">
        <v>-0.12926000000000001</v>
      </c>
      <c r="CP54" s="13">
        <v>165.02424064360969</v>
      </c>
      <c r="CQ54" s="35">
        <v>16.899999999999999</v>
      </c>
      <c r="CR54" s="37">
        <v>53</v>
      </c>
      <c r="CS54" s="38" t="s">
        <v>12</v>
      </c>
    </row>
    <row r="55" spans="1:97" ht="13.35" customHeight="1" x14ac:dyDescent="0.3">
      <c r="A55" s="31">
        <v>55</v>
      </c>
      <c r="B55" s="1" t="s">
        <v>1</v>
      </c>
      <c r="C55" s="1">
        <v>0.30499999999999999</v>
      </c>
      <c r="D55" s="1">
        <v>0.30499999999999999</v>
      </c>
      <c r="E55" s="1">
        <v>1.0649999999999999</v>
      </c>
      <c r="F55" s="1">
        <v>1.0649999999999999</v>
      </c>
      <c r="G55" s="1">
        <v>0</v>
      </c>
      <c r="H55" s="1">
        <v>0</v>
      </c>
      <c r="I55" s="1">
        <v>4.2649999999999997</v>
      </c>
      <c r="J55" s="1">
        <v>4.2649999999999997</v>
      </c>
      <c r="K55" s="1">
        <v>0</v>
      </c>
      <c r="L55" s="1">
        <v>0.91</v>
      </c>
      <c r="M55" s="1">
        <v>0</v>
      </c>
      <c r="N55" s="1">
        <v>11.28</v>
      </c>
      <c r="O55" s="1">
        <v>4.28</v>
      </c>
      <c r="P55" s="1">
        <v>5.64</v>
      </c>
      <c r="Q55" s="1">
        <v>5.64</v>
      </c>
      <c r="R55" s="1">
        <v>2.74</v>
      </c>
      <c r="S55" s="1">
        <v>0.61</v>
      </c>
      <c r="T55" s="1">
        <v>0.91</v>
      </c>
      <c r="U55" s="1">
        <v>0</v>
      </c>
      <c r="V55" s="1">
        <v>1.22</v>
      </c>
      <c r="W55" s="1">
        <v>8.84</v>
      </c>
      <c r="X55" s="1">
        <v>0.61</v>
      </c>
      <c r="Y55" s="1">
        <v>8.02</v>
      </c>
      <c r="Z55" s="1">
        <v>0.375</v>
      </c>
      <c r="AA55" s="1">
        <v>0.375</v>
      </c>
      <c r="AB55" s="1">
        <v>0.45</v>
      </c>
      <c r="AC55" s="1">
        <v>0.15</v>
      </c>
      <c r="AD55" s="1">
        <v>9.5500000000000007</v>
      </c>
      <c r="AE55" s="1">
        <v>0</v>
      </c>
      <c r="AF55" s="1">
        <v>3.1</v>
      </c>
      <c r="AG55" s="1">
        <v>2.8</v>
      </c>
      <c r="AH55" s="1" t="s">
        <v>0</v>
      </c>
      <c r="AI55" s="1">
        <v>1.1000000000000001</v>
      </c>
      <c r="AJ55" s="1">
        <v>1.7</v>
      </c>
      <c r="AK55" s="1">
        <v>0.5</v>
      </c>
      <c r="AL55" s="1">
        <v>2.2000000000000002</v>
      </c>
      <c r="AM55" s="1">
        <v>1.6</v>
      </c>
      <c r="AN55" s="1">
        <v>0</v>
      </c>
      <c r="AO55" s="1">
        <v>0.1</v>
      </c>
      <c r="AP55" s="1">
        <v>0.3</v>
      </c>
      <c r="AQ55" s="1">
        <v>3.6</v>
      </c>
      <c r="AR55" s="1">
        <v>2</v>
      </c>
      <c r="AS55" s="1" t="s">
        <v>0</v>
      </c>
      <c r="AT55" s="1" t="s">
        <v>0</v>
      </c>
      <c r="AU55" s="1">
        <v>5.0999999999999996</v>
      </c>
      <c r="AV55" s="1">
        <v>1.3</v>
      </c>
      <c r="AW55" s="1">
        <v>4.7</v>
      </c>
      <c r="AX55" s="1">
        <v>0</v>
      </c>
      <c r="AY55" s="1">
        <v>0.9</v>
      </c>
      <c r="AZ55" s="1">
        <v>4.9000000000000004</v>
      </c>
      <c r="BA55" s="1">
        <v>3.4</v>
      </c>
      <c r="BB55" s="1">
        <v>0.2</v>
      </c>
      <c r="BC55" s="1">
        <v>6.2</v>
      </c>
      <c r="BD55" s="1">
        <v>0.3</v>
      </c>
      <c r="BE55" s="1">
        <v>1.9</v>
      </c>
      <c r="BF55" s="1">
        <v>4</v>
      </c>
      <c r="BG55" s="1">
        <v>2</v>
      </c>
      <c r="BH55" s="1">
        <v>0.5</v>
      </c>
      <c r="BI55" s="1">
        <v>0.7</v>
      </c>
      <c r="BJ55" s="1">
        <v>0</v>
      </c>
      <c r="BK55" s="1">
        <v>3.5</v>
      </c>
      <c r="BL55" s="1">
        <v>0</v>
      </c>
      <c r="BM55" s="1">
        <v>0.2</v>
      </c>
      <c r="BN55" s="1">
        <v>0</v>
      </c>
      <c r="BO55" s="1">
        <v>0.2</v>
      </c>
      <c r="BP55" s="1">
        <v>0</v>
      </c>
      <c r="BQ55" s="1">
        <v>0</v>
      </c>
      <c r="BR55" s="1">
        <v>2.56</v>
      </c>
      <c r="BS55" s="1">
        <v>2.02</v>
      </c>
      <c r="BT55" s="1">
        <v>1.74</v>
      </c>
      <c r="BU55" s="1">
        <v>2.99</v>
      </c>
      <c r="BV55" s="1">
        <v>1.4</v>
      </c>
      <c r="BW55" s="1">
        <v>2.036</v>
      </c>
      <c r="BX55" s="1">
        <v>0</v>
      </c>
      <c r="BY55" s="1">
        <v>0.15</v>
      </c>
      <c r="BZ55" s="1">
        <v>0</v>
      </c>
      <c r="CA55" s="1" t="s">
        <v>141</v>
      </c>
      <c r="CB55" s="1"/>
      <c r="CC55" s="1"/>
      <c r="CD55" s="1"/>
      <c r="CE55" s="1"/>
      <c r="CF55" s="1"/>
      <c r="CG55" s="1"/>
      <c r="CH55" s="31">
        <v>55</v>
      </c>
      <c r="CI55" s="32"/>
      <c r="CJ55" s="33" t="s">
        <v>62</v>
      </c>
      <c r="CK55" s="34" t="str">
        <f t="shared" si="0"/>
        <v>TA 23212 42767</v>
      </c>
      <c r="CL55" s="35">
        <v>523212.9</v>
      </c>
      <c r="CM55" s="35">
        <v>442767.4</v>
      </c>
      <c r="CN55" s="36">
        <v>53.866500000000002</v>
      </c>
      <c r="CO55" s="36">
        <v>-0.12775</v>
      </c>
      <c r="CP55" s="13">
        <v>488.99897750404347</v>
      </c>
      <c r="CQ55" s="35">
        <v>17.7</v>
      </c>
      <c r="CR55" s="37"/>
      <c r="CS55" s="38"/>
    </row>
    <row r="56" spans="1:97" ht="13.35" customHeight="1" x14ac:dyDescent="0.3">
      <c r="A56" s="31">
        <v>56</v>
      </c>
      <c r="B56" s="1" t="s">
        <v>1</v>
      </c>
      <c r="C56" s="1">
        <v>0.61</v>
      </c>
      <c r="D56" s="1">
        <v>0.61</v>
      </c>
      <c r="E56" s="1">
        <v>0.91500000000000004</v>
      </c>
      <c r="F56" s="1">
        <v>0.91500000000000004</v>
      </c>
      <c r="G56" s="1">
        <v>0.155</v>
      </c>
      <c r="H56" s="1">
        <v>0.155</v>
      </c>
      <c r="I56" s="1">
        <v>2.6219999999999999</v>
      </c>
      <c r="J56" s="1">
        <v>2.6219999999999999</v>
      </c>
      <c r="K56" s="1">
        <v>2.6219999999999999</v>
      </c>
      <c r="L56" s="1">
        <v>2.6219999999999999</v>
      </c>
      <c r="M56" s="1">
        <v>2.6219999999999999</v>
      </c>
      <c r="N56" s="1">
        <v>0</v>
      </c>
      <c r="O56" s="1">
        <v>3.05</v>
      </c>
      <c r="P56" s="1">
        <v>0</v>
      </c>
      <c r="Q56" s="1">
        <v>0</v>
      </c>
      <c r="R56" s="1">
        <v>5.335</v>
      </c>
      <c r="S56" s="1">
        <v>5.335</v>
      </c>
      <c r="T56" s="1">
        <v>5.335</v>
      </c>
      <c r="U56" s="1">
        <v>5.335</v>
      </c>
      <c r="V56" s="1">
        <v>0</v>
      </c>
      <c r="W56" s="1">
        <v>4.2699999999999996</v>
      </c>
      <c r="X56" s="1">
        <v>0</v>
      </c>
      <c r="Y56" s="1">
        <v>6</v>
      </c>
      <c r="Z56" s="1">
        <v>0.25</v>
      </c>
      <c r="AA56" s="1">
        <v>0.25</v>
      </c>
      <c r="AB56" s="1">
        <v>0.4</v>
      </c>
      <c r="AC56" s="1">
        <v>0</v>
      </c>
      <c r="AD56" s="1">
        <v>1.2</v>
      </c>
      <c r="AE56" s="1">
        <v>6.8</v>
      </c>
      <c r="AF56" s="1">
        <v>0</v>
      </c>
      <c r="AG56" s="1">
        <v>0.2</v>
      </c>
      <c r="AH56" s="1">
        <v>3.2</v>
      </c>
      <c r="AI56" s="1">
        <v>7.6</v>
      </c>
      <c r="AJ56" s="1">
        <v>1</v>
      </c>
      <c r="AK56" s="1">
        <v>1.3</v>
      </c>
      <c r="AL56" s="1">
        <v>0.8</v>
      </c>
      <c r="AM56" s="1">
        <v>3.9</v>
      </c>
      <c r="AN56" s="1">
        <v>0.6</v>
      </c>
      <c r="AO56" s="1">
        <v>0</v>
      </c>
      <c r="AP56" s="1">
        <v>4.3</v>
      </c>
      <c r="AQ56" s="1">
        <v>6.8</v>
      </c>
      <c r="AR56" s="1"/>
      <c r="AS56" s="1"/>
      <c r="AT56" s="1" t="s">
        <v>0</v>
      </c>
      <c r="AU56" s="1">
        <v>13.2</v>
      </c>
      <c r="AV56" s="1">
        <v>1.8</v>
      </c>
      <c r="AW56" s="1">
        <v>8.6</v>
      </c>
      <c r="AX56" s="1">
        <v>1.6</v>
      </c>
      <c r="AY56" s="1">
        <v>3.7</v>
      </c>
      <c r="AZ56" s="1">
        <v>0.5</v>
      </c>
      <c r="BA56" s="1">
        <v>2.1</v>
      </c>
      <c r="BB56" s="1">
        <v>1</v>
      </c>
      <c r="BC56" s="1">
        <v>2.65</v>
      </c>
      <c r="BD56" s="1">
        <v>2.65</v>
      </c>
      <c r="BE56" s="1">
        <v>0.2</v>
      </c>
      <c r="BF56" s="1">
        <v>6.6</v>
      </c>
      <c r="BG56" s="1">
        <v>4.7</v>
      </c>
      <c r="BH56" s="1" t="s">
        <v>1</v>
      </c>
      <c r="BI56" s="1">
        <v>0</v>
      </c>
      <c r="BJ56" s="1">
        <v>0.1</v>
      </c>
      <c r="BK56" s="1">
        <v>4.7</v>
      </c>
      <c r="BL56" s="1">
        <v>0.2</v>
      </c>
      <c r="BM56" s="1">
        <v>1.6</v>
      </c>
      <c r="BN56" s="1">
        <v>0</v>
      </c>
      <c r="BO56" s="1">
        <v>0.5</v>
      </c>
      <c r="BP56" s="1">
        <v>0.3</v>
      </c>
      <c r="BQ56" s="1">
        <v>0</v>
      </c>
      <c r="BR56" s="1">
        <v>0.41</v>
      </c>
      <c r="BS56" s="1">
        <v>0.89</v>
      </c>
      <c r="BT56" s="1">
        <v>1.02</v>
      </c>
      <c r="BU56" s="1">
        <v>0</v>
      </c>
      <c r="BV56" s="1">
        <v>4.53</v>
      </c>
      <c r="BW56" s="1">
        <v>0</v>
      </c>
      <c r="BX56" s="1">
        <v>0.87</v>
      </c>
      <c r="BY56" s="1">
        <v>1.55</v>
      </c>
      <c r="BZ56" s="1">
        <v>0</v>
      </c>
      <c r="CA56" s="1" t="s">
        <v>141</v>
      </c>
      <c r="CB56" s="1"/>
      <c r="CC56" s="1"/>
      <c r="CD56" s="1"/>
      <c r="CE56" s="1"/>
      <c r="CF56" s="1"/>
      <c r="CG56" s="1"/>
      <c r="CH56" s="31">
        <v>56</v>
      </c>
      <c r="CI56" s="32"/>
      <c r="CJ56" s="33" t="s">
        <v>63</v>
      </c>
      <c r="CK56" s="34" t="str">
        <f t="shared" si="0"/>
        <v>TA 23561 42523</v>
      </c>
      <c r="CL56" s="35">
        <v>523561.1</v>
      </c>
      <c r="CM56" s="35">
        <v>442523.5</v>
      </c>
      <c r="CN56" s="36">
        <v>53.864220000000003</v>
      </c>
      <c r="CO56" s="36">
        <v>-0.12254</v>
      </c>
      <c r="CP56" s="13">
        <v>425.83682320813921</v>
      </c>
      <c r="CQ56" s="35">
        <v>17.899999999999999</v>
      </c>
      <c r="CR56" s="37">
        <v>55</v>
      </c>
      <c r="CS56" s="38" t="s">
        <v>12</v>
      </c>
    </row>
    <row r="57" spans="1:97" ht="13.35" customHeight="1" x14ac:dyDescent="0.3">
      <c r="A57" s="31">
        <v>57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 t="s">
        <v>1</v>
      </c>
      <c r="AT57" s="1">
        <v>4</v>
      </c>
      <c r="AU57" s="1">
        <v>5.3</v>
      </c>
      <c r="AV57" s="1">
        <v>4.0999999999999996</v>
      </c>
      <c r="AW57" s="1">
        <v>3.2</v>
      </c>
      <c r="AX57" s="1">
        <v>8.6</v>
      </c>
      <c r="AY57" s="1">
        <v>0.6</v>
      </c>
      <c r="AZ57" s="1">
        <v>6.9</v>
      </c>
      <c r="BA57" s="1">
        <v>0.8</v>
      </c>
      <c r="BB57" s="1">
        <v>1.7</v>
      </c>
      <c r="BC57" s="1">
        <v>5.8</v>
      </c>
      <c r="BD57" s="1">
        <v>0.3</v>
      </c>
      <c r="BE57" s="1">
        <v>7.3</v>
      </c>
      <c r="BF57" s="1">
        <v>8</v>
      </c>
      <c r="BG57" s="1">
        <v>1.1000000000000001</v>
      </c>
      <c r="BH57" s="1">
        <v>0</v>
      </c>
      <c r="BI57" s="1">
        <v>0</v>
      </c>
      <c r="BJ57" s="1">
        <v>0.3</v>
      </c>
      <c r="BK57" s="1">
        <v>6.85</v>
      </c>
      <c r="BL57" s="1">
        <v>0.4</v>
      </c>
      <c r="BM57" s="1">
        <v>0.7</v>
      </c>
      <c r="BN57" s="1">
        <v>0.7</v>
      </c>
      <c r="BO57" s="1">
        <v>0</v>
      </c>
      <c r="BP57" s="1">
        <v>1</v>
      </c>
      <c r="BQ57" s="1">
        <v>0</v>
      </c>
      <c r="BR57" s="1">
        <v>0</v>
      </c>
      <c r="BS57" s="1">
        <v>0</v>
      </c>
      <c r="BT57" s="1">
        <v>0.14000000000000001</v>
      </c>
      <c r="BU57" s="1">
        <v>4.3899999999999997</v>
      </c>
      <c r="BV57" s="1">
        <v>1.42</v>
      </c>
      <c r="BW57" s="1">
        <v>0.89</v>
      </c>
      <c r="BX57" s="1">
        <v>0</v>
      </c>
      <c r="BY57" s="1">
        <v>5.31</v>
      </c>
      <c r="BZ57" s="1">
        <v>0</v>
      </c>
      <c r="CA57" s="1" t="s">
        <v>141</v>
      </c>
      <c r="CB57" s="1"/>
      <c r="CC57" s="1"/>
      <c r="CD57" s="1"/>
      <c r="CE57" s="1"/>
      <c r="CF57" s="1"/>
      <c r="CG57" s="1"/>
      <c r="CH57" s="31">
        <v>57</v>
      </c>
      <c r="CI57" s="32"/>
      <c r="CJ57" s="33" t="s">
        <v>64</v>
      </c>
      <c r="CK57" s="34" t="str">
        <f t="shared" si="0"/>
        <v>TA 23594 42431</v>
      </c>
      <c r="CL57" s="35">
        <v>523594.6</v>
      </c>
      <c r="CM57" s="35">
        <v>442431</v>
      </c>
      <c r="CN57" s="36">
        <v>53.863390000000003</v>
      </c>
      <c r="CO57" s="36">
        <v>-0.12207999999999999</v>
      </c>
      <c r="CP57" s="13">
        <v>97.739449558507332</v>
      </c>
      <c r="CQ57" s="35">
        <v>16.7</v>
      </c>
      <c r="CR57" s="37"/>
      <c r="CS57" s="43"/>
    </row>
    <row r="58" spans="1:97" ht="13.35" customHeight="1" x14ac:dyDescent="0.3">
      <c r="A58" s="8" t="s">
        <v>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 t="s">
        <v>1</v>
      </c>
      <c r="BE58" s="1">
        <v>0.5</v>
      </c>
      <c r="BF58" s="1">
        <v>5.2</v>
      </c>
      <c r="BG58" s="1">
        <v>1.1000000000000001</v>
      </c>
      <c r="BH58" s="1">
        <v>1.7</v>
      </c>
      <c r="BI58" s="1">
        <v>2.2000000000000002</v>
      </c>
      <c r="BJ58" s="1">
        <v>6.8</v>
      </c>
      <c r="BK58" s="1">
        <v>0</v>
      </c>
      <c r="BL58" s="1">
        <v>0.2</v>
      </c>
      <c r="BM58" s="1">
        <v>0</v>
      </c>
      <c r="BN58" s="1">
        <v>0</v>
      </c>
      <c r="BO58" s="1">
        <v>1</v>
      </c>
      <c r="BP58" s="1">
        <v>0</v>
      </c>
      <c r="BQ58" s="1">
        <v>0</v>
      </c>
      <c r="BR58" s="1">
        <v>0.27</v>
      </c>
      <c r="BS58" s="1">
        <v>0.6</v>
      </c>
      <c r="BT58" s="1">
        <v>0</v>
      </c>
      <c r="BU58" s="1">
        <v>0</v>
      </c>
      <c r="BV58" s="1">
        <v>0.45</v>
      </c>
      <c r="BW58" s="1">
        <v>0</v>
      </c>
      <c r="BX58" s="1">
        <v>0</v>
      </c>
      <c r="BY58" s="1">
        <v>0</v>
      </c>
      <c r="BZ58" s="1">
        <v>9.33</v>
      </c>
      <c r="CA58" s="1" t="s">
        <v>141</v>
      </c>
      <c r="CB58" s="1"/>
      <c r="CC58" s="1"/>
      <c r="CD58" s="1"/>
      <c r="CE58" s="1"/>
      <c r="CF58" s="1"/>
      <c r="CG58" s="1"/>
      <c r="CH58" s="8" t="s">
        <v>2</v>
      </c>
      <c r="CI58" s="32"/>
      <c r="CJ58" s="33" t="s">
        <v>145</v>
      </c>
      <c r="CK58" s="34" t="str">
        <f t="shared" si="0"/>
        <v>TA 23809 42068</v>
      </c>
      <c r="CL58" s="35">
        <v>523809.7</v>
      </c>
      <c r="CM58" s="35">
        <v>442068.8</v>
      </c>
      <c r="CN58" s="36">
        <v>53.860080000000004</v>
      </c>
      <c r="CO58" s="36">
        <v>-0.11896</v>
      </c>
      <c r="CP58" s="13">
        <v>421.89335145271014</v>
      </c>
      <c r="CQ58" s="35">
        <v>15.7</v>
      </c>
      <c r="CR58" s="37">
        <v>56</v>
      </c>
      <c r="CS58" s="38" t="s">
        <v>12</v>
      </c>
    </row>
    <row r="59" spans="1:97" ht="13.35" customHeight="1" x14ac:dyDescent="0.3">
      <c r="A59" s="8" t="s">
        <v>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 t="s">
        <v>1</v>
      </c>
      <c r="BE59" s="1">
        <v>0.3</v>
      </c>
      <c r="BF59" s="1">
        <v>5.4</v>
      </c>
      <c r="BG59" s="1">
        <v>1.9</v>
      </c>
      <c r="BH59" s="1">
        <v>0.9</v>
      </c>
      <c r="BI59" s="1">
        <v>2.2000000000000002</v>
      </c>
      <c r="BJ59" s="1">
        <v>3.2</v>
      </c>
      <c r="BK59" s="1">
        <v>0</v>
      </c>
      <c r="BL59" s="1">
        <v>0</v>
      </c>
      <c r="BM59" s="1">
        <v>0</v>
      </c>
      <c r="BN59" s="1">
        <v>2.8</v>
      </c>
      <c r="BO59" s="1">
        <v>4.8</v>
      </c>
      <c r="BP59" s="1">
        <v>0</v>
      </c>
      <c r="BQ59" s="1">
        <v>0</v>
      </c>
      <c r="BR59" s="1">
        <v>1.59</v>
      </c>
      <c r="BS59" s="1">
        <v>2.86</v>
      </c>
      <c r="BT59" s="1">
        <v>0.73</v>
      </c>
      <c r="BU59" s="1">
        <v>0</v>
      </c>
      <c r="BV59" s="1">
        <v>0</v>
      </c>
      <c r="BW59" s="1">
        <v>0</v>
      </c>
      <c r="BX59" s="1">
        <v>0</v>
      </c>
      <c r="BY59" s="1">
        <v>4.9000000000000004</v>
      </c>
      <c r="BZ59" s="1">
        <v>0</v>
      </c>
      <c r="CA59" s="1" t="s">
        <v>141</v>
      </c>
      <c r="CB59" s="1"/>
      <c r="CC59" s="1"/>
      <c r="CD59" s="1"/>
      <c r="CE59" s="1"/>
      <c r="CF59" s="1"/>
      <c r="CG59" s="1"/>
      <c r="CH59" s="8" t="s">
        <v>3</v>
      </c>
      <c r="CI59" s="32"/>
      <c r="CJ59" s="33" t="s">
        <v>146</v>
      </c>
      <c r="CK59" s="34" t="str">
        <f t="shared" si="0"/>
        <v>TA 24081 41726</v>
      </c>
      <c r="CL59" s="35">
        <v>524081.2</v>
      </c>
      <c r="CM59" s="35">
        <v>441726.4</v>
      </c>
      <c r="CN59" s="36">
        <v>53.856940000000002</v>
      </c>
      <c r="CO59" s="36">
        <v>-0.11496000000000001</v>
      </c>
      <c r="CP59" s="13">
        <v>436.97597187946161</v>
      </c>
      <c r="CQ59" s="35">
        <v>18.600000000000001</v>
      </c>
      <c r="CR59" s="37">
        <v>57</v>
      </c>
      <c r="CS59" s="38" t="s">
        <v>142</v>
      </c>
    </row>
    <row r="60" spans="1:97" ht="13.35" customHeight="1" x14ac:dyDescent="0.3">
      <c r="A60" s="8" t="s">
        <v>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 t="s">
        <v>1</v>
      </c>
      <c r="BE60" s="1">
        <v>0.3</v>
      </c>
      <c r="BF60" s="1" t="s">
        <v>0</v>
      </c>
      <c r="BG60" s="1">
        <v>0.1</v>
      </c>
      <c r="BH60" s="1">
        <v>4.75</v>
      </c>
      <c r="BI60" s="1">
        <v>4.75</v>
      </c>
      <c r="BJ60" s="1">
        <v>0</v>
      </c>
      <c r="BK60" s="1">
        <v>0</v>
      </c>
      <c r="BL60" s="1">
        <v>0</v>
      </c>
      <c r="BM60" s="1">
        <v>11.1</v>
      </c>
      <c r="BN60" s="1">
        <v>0</v>
      </c>
      <c r="BO60" s="1">
        <v>1.2</v>
      </c>
      <c r="BP60" s="1">
        <v>0</v>
      </c>
      <c r="BQ60" s="1">
        <v>0</v>
      </c>
      <c r="BR60" s="1">
        <v>0.83</v>
      </c>
      <c r="BS60" s="1">
        <v>0</v>
      </c>
      <c r="BT60" s="1">
        <v>0.7</v>
      </c>
      <c r="BU60" s="1">
        <v>13.64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 t="s">
        <v>141</v>
      </c>
      <c r="CB60" s="1"/>
      <c r="CC60" s="1"/>
      <c r="CD60" s="1"/>
      <c r="CE60" s="1"/>
      <c r="CF60" s="1"/>
      <c r="CG60" s="1"/>
      <c r="CH60" s="8" t="s">
        <v>4</v>
      </c>
      <c r="CI60" s="32"/>
      <c r="CJ60" s="33" t="s">
        <v>147</v>
      </c>
      <c r="CK60" s="34" t="str">
        <f t="shared" si="0"/>
        <v>TA 25059 40358</v>
      </c>
      <c r="CL60" s="35">
        <v>525059.30000000005</v>
      </c>
      <c r="CM60" s="35">
        <v>440358.6</v>
      </c>
      <c r="CN60" s="36">
        <v>53.84442</v>
      </c>
      <c r="CO60" s="36">
        <v>-0.10066</v>
      </c>
      <c r="CP60" s="13">
        <v>1681.6384867146685</v>
      </c>
      <c r="CQ60" s="35">
        <v>19.600000000000001</v>
      </c>
      <c r="CR60" s="37"/>
      <c r="CS60" s="38"/>
    </row>
    <row r="61" spans="1:97" ht="13.35" customHeight="1" x14ac:dyDescent="0.3">
      <c r="A61" s="8" t="s">
        <v>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 t="s">
        <v>1</v>
      </c>
      <c r="BG61" s="1">
        <v>1.4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7.9</v>
      </c>
      <c r="BN61" s="1">
        <v>0</v>
      </c>
      <c r="BO61" s="1">
        <v>0</v>
      </c>
      <c r="BP61" s="1">
        <v>2.4300000000000002</v>
      </c>
      <c r="BQ61" s="1">
        <v>0</v>
      </c>
      <c r="BR61" s="1">
        <v>0</v>
      </c>
      <c r="BS61" s="1">
        <v>1.2</v>
      </c>
      <c r="BT61" s="1">
        <v>0</v>
      </c>
      <c r="BU61" s="1">
        <v>6.79</v>
      </c>
      <c r="BV61" s="1">
        <v>0</v>
      </c>
      <c r="BW61" s="1">
        <v>6.0179999999999998</v>
      </c>
      <c r="BX61" s="1">
        <v>0</v>
      </c>
      <c r="BY61" s="1">
        <v>0</v>
      </c>
      <c r="BZ61" s="1">
        <v>0</v>
      </c>
      <c r="CA61" s="1" t="s">
        <v>141</v>
      </c>
      <c r="CB61" s="1"/>
      <c r="CC61" s="1"/>
      <c r="CD61" s="1"/>
      <c r="CE61" s="1"/>
      <c r="CF61" s="1"/>
      <c r="CG61" s="1"/>
      <c r="CH61" s="8" t="s">
        <v>5</v>
      </c>
      <c r="CI61" s="32"/>
      <c r="CJ61" s="33" t="s">
        <v>144</v>
      </c>
      <c r="CK61" s="34" t="str">
        <f t="shared" si="0"/>
        <v>TA 25371 40002</v>
      </c>
      <c r="CL61" s="35">
        <v>525371.19999999995</v>
      </c>
      <c r="CM61" s="35">
        <v>440002.7</v>
      </c>
      <c r="CN61" s="36">
        <v>53.841140000000003</v>
      </c>
      <c r="CO61" s="36">
        <v>-9.6070000000000003E-2</v>
      </c>
      <c r="CP61" s="13">
        <v>473.37089052876922</v>
      </c>
      <c r="CQ61" s="35">
        <v>18.2</v>
      </c>
      <c r="CR61" s="37"/>
      <c r="CS61" s="38"/>
    </row>
    <row r="62" spans="1:97" ht="13.35" customHeight="1" x14ac:dyDescent="0.3">
      <c r="A62" s="31">
        <v>58</v>
      </c>
      <c r="B62" s="1" t="s">
        <v>1</v>
      </c>
      <c r="C62" s="1">
        <v>1.0649999999999999</v>
      </c>
      <c r="D62" s="1">
        <v>1.0649999999999999</v>
      </c>
      <c r="E62" s="1">
        <v>0.76</v>
      </c>
      <c r="F62" s="1">
        <v>0.76</v>
      </c>
      <c r="G62" s="1">
        <v>0</v>
      </c>
      <c r="H62" s="1">
        <v>0</v>
      </c>
      <c r="I62" s="1">
        <v>1.22</v>
      </c>
      <c r="J62" s="1">
        <v>1.22</v>
      </c>
      <c r="K62" s="1">
        <v>0</v>
      </c>
      <c r="L62" s="1">
        <v>0</v>
      </c>
      <c r="M62" s="1">
        <v>1.22</v>
      </c>
      <c r="N62" s="1">
        <v>4.57</v>
      </c>
      <c r="O62" s="1">
        <v>0.31</v>
      </c>
      <c r="P62" s="1">
        <v>1.52</v>
      </c>
      <c r="Q62" s="1">
        <v>1.52</v>
      </c>
      <c r="R62" s="1">
        <v>0</v>
      </c>
      <c r="S62" s="1">
        <v>0.61</v>
      </c>
      <c r="T62" s="1">
        <v>9.15</v>
      </c>
      <c r="U62" s="1">
        <v>0.91</v>
      </c>
      <c r="V62" s="1">
        <v>0.31</v>
      </c>
      <c r="W62" s="1">
        <v>0.61</v>
      </c>
      <c r="X62" s="1">
        <v>0</v>
      </c>
      <c r="Y62" s="1">
        <v>0</v>
      </c>
      <c r="Z62" s="1">
        <v>0</v>
      </c>
      <c r="AA62" s="1">
        <v>0</v>
      </c>
      <c r="AB62" s="1">
        <v>6.65</v>
      </c>
      <c r="AC62" s="1">
        <v>0.9</v>
      </c>
      <c r="AD62" s="1">
        <v>2.4</v>
      </c>
      <c r="AE62" s="1">
        <v>13.2</v>
      </c>
      <c r="AF62" s="1">
        <v>0.4</v>
      </c>
      <c r="AG62" s="1">
        <v>11.8</v>
      </c>
      <c r="AH62" s="1">
        <v>0</v>
      </c>
      <c r="AI62" s="1">
        <v>0.4</v>
      </c>
      <c r="AJ62" s="1">
        <v>1.5</v>
      </c>
      <c r="AK62" s="1">
        <v>3.4</v>
      </c>
      <c r="AL62" s="1">
        <v>4</v>
      </c>
      <c r="AM62" s="1">
        <v>1.7</v>
      </c>
      <c r="AN62" s="1">
        <v>2</v>
      </c>
      <c r="AO62" s="1">
        <v>1.1000000000000001</v>
      </c>
      <c r="AP62" s="1">
        <v>0.1</v>
      </c>
      <c r="AQ62" s="1">
        <v>13.4</v>
      </c>
      <c r="AR62" s="1">
        <v>0</v>
      </c>
      <c r="AS62" s="1">
        <v>0</v>
      </c>
      <c r="AT62" s="1">
        <v>0.3</v>
      </c>
      <c r="AU62" s="1">
        <v>0.6</v>
      </c>
      <c r="AV62" s="1">
        <v>9.9</v>
      </c>
      <c r="AW62" s="1">
        <v>0</v>
      </c>
      <c r="AX62" s="1">
        <v>0</v>
      </c>
      <c r="AY62" s="1">
        <v>0.8</v>
      </c>
      <c r="AZ62" s="1">
        <v>0</v>
      </c>
      <c r="BA62" s="1">
        <v>0.6</v>
      </c>
      <c r="BB62" s="1">
        <v>0.2</v>
      </c>
      <c r="BC62" s="1">
        <v>4</v>
      </c>
      <c r="BD62" s="1">
        <v>0.2</v>
      </c>
      <c r="BE62" s="1">
        <v>1.1000000000000001</v>
      </c>
      <c r="BF62" s="1">
        <v>1.6</v>
      </c>
      <c r="BG62" s="1">
        <v>0.2</v>
      </c>
      <c r="BH62" s="1">
        <v>0</v>
      </c>
      <c r="BI62" s="1">
        <v>0.4</v>
      </c>
      <c r="BJ62" s="1">
        <v>0</v>
      </c>
      <c r="BK62" s="1">
        <v>0</v>
      </c>
      <c r="BL62" s="1">
        <v>0</v>
      </c>
      <c r="BM62" s="1">
        <v>3.5</v>
      </c>
      <c r="BN62" s="1">
        <v>0</v>
      </c>
      <c r="BO62" s="1">
        <v>0</v>
      </c>
      <c r="BP62" s="1">
        <v>0</v>
      </c>
      <c r="BQ62" s="1">
        <v>12.78</v>
      </c>
      <c r="BR62" s="1">
        <v>0.97</v>
      </c>
      <c r="BS62" s="1">
        <v>0</v>
      </c>
      <c r="BT62" s="1">
        <v>0</v>
      </c>
      <c r="BU62" s="1">
        <v>0</v>
      </c>
      <c r="BV62" s="1">
        <v>0</v>
      </c>
      <c r="BW62" s="1">
        <v>1.25</v>
      </c>
      <c r="BX62" s="1">
        <v>0</v>
      </c>
      <c r="BY62" s="1">
        <v>1.92</v>
      </c>
      <c r="BZ62" s="1">
        <v>0</v>
      </c>
      <c r="CA62" s="1" t="s">
        <v>141</v>
      </c>
      <c r="CB62" s="1"/>
      <c r="CC62" s="1"/>
      <c r="CD62" s="1"/>
      <c r="CE62" s="1"/>
      <c r="CF62" s="1"/>
      <c r="CG62" s="1"/>
      <c r="CH62" s="31">
        <v>58</v>
      </c>
      <c r="CI62" s="32"/>
      <c r="CJ62" s="33" t="s">
        <v>65</v>
      </c>
      <c r="CK62" s="34" t="str">
        <f t="shared" si="0"/>
        <v>TA 25696 39538</v>
      </c>
      <c r="CL62" s="35">
        <v>525696.4</v>
      </c>
      <c r="CM62" s="35">
        <v>439538.4</v>
      </c>
      <c r="CN62" s="36">
        <v>53.8369</v>
      </c>
      <c r="CO62" s="36">
        <v>-9.1319999999999998E-2</v>
      </c>
      <c r="CP62" s="13">
        <v>566.49889673325936</v>
      </c>
      <c r="CQ62" s="35">
        <v>16.7</v>
      </c>
      <c r="CR62" s="37"/>
      <c r="CS62" s="38"/>
    </row>
    <row r="63" spans="1:97" ht="13.35" customHeight="1" x14ac:dyDescent="0.3">
      <c r="A63" s="31">
        <v>59</v>
      </c>
      <c r="B63" s="1" t="s">
        <v>1</v>
      </c>
      <c r="C63" s="1">
        <v>0.45500000000000002</v>
      </c>
      <c r="D63" s="1">
        <v>0.45500000000000002</v>
      </c>
      <c r="E63" s="1">
        <v>0.30499999999999999</v>
      </c>
      <c r="F63" s="1">
        <v>0.30499999999999999</v>
      </c>
      <c r="G63" s="1">
        <v>0.76</v>
      </c>
      <c r="H63" s="1">
        <v>0.76</v>
      </c>
      <c r="I63" s="1">
        <v>0</v>
      </c>
      <c r="J63" s="1">
        <v>0</v>
      </c>
      <c r="K63" s="1">
        <v>0.76</v>
      </c>
      <c r="L63" s="1">
        <v>0.76</v>
      </c>
      <c r="M63" s="1">
        <v>0.91</v>
      </c>
      <c r="N63" s="1">
        <v>2.13</v>
      </c>
      <c r="O63" s="1">
        <v>0.31</v>
      </c>
      <c r="P63" s="1">
        <v>0.155</v>
      </c>
      <c r="Q63" s="1">
        <v>0.155</v>
      </c>
      <c r="R63" s="1">
        <v>0</v>
      </c>
      <c r="S63" s="1">
        <v>0</v>
      </c>
      <c r="T63" s="1">
        <v>4.57</v>
      </c>
      <c r="U63" s="1">
        <v>0</v>
      </c>
      <c r="V63" s="1">
        <v>1.83</v>
      </c>
      <c r="W63" s="1">
        <v>7.01</v>
      </c>
      <c r="X63" s="1">
        <v>0</v>
      </c>
      <c r="Y63" s="1">
        <v>0</v>
      </c>
      <c r="Z63" s="1">
        <v>3.6</v>
      </c>
      <c r="AA63" s="1">
        <v>3.6</v>
      </c>
      <c r="AB63" s="1">
        <v>1.4</v>
      </c>
      <c r="AC63" s="1">
        <v>4.95</v>
      </c>
      <c r="AD63" s="1">
        <v>1.9</v>
      </c>
      <c r="AE63" s="1">
        <v>0.95</v>
      </c>
      <c r="AF63" s="1">
        <v>1.8</v>
      </c>
      <c r="AG63" s="1">
        <v>5.8</v>
      </c>
      <c r="AH63" s="1">
        <v>0.8</v>
      </c>
      <c r="AI63" s="1">
        <v>3</v>
      </c>
      <c r="AJ63" s="1">
        <v>0</v>
      </c>
      <c r="AK63" s="1">
        <v>1.7</v>
      </c>
      <c r="AL63" s="1">
        <v>3.1</v>
      </c>
      <c r="AM63" s="1">
        <v>3.4</v>
      </c>
      <c r="AN63" s="1">
        <v>2.7</v>
      </c>
      <c r="AO63" s="1">
        <v>0.1</v>
      </c>
      <c r="AP63" s="1">
        <v>0</v>
      </c>
      <c r="AQ63" s="1">
        <v>0.6</v>
      </c>
      <c r="AR63" s="1">
        <v>2.9</v>
      </c>
      <c r="AS63" s="1">
        <v>0</v>
      </c>
      <c r="AT63" s="1">
        <v>0.9</v>
      </c>
      <c r="AU63" s="1">
        <v>2</v>
      </c>
      <c r="AV63" s="1">
        <v>2.8</v>
      </c>
      <c r="AW63" s="1">
        <v>7.5</v>
      </c>
      <c r="AX63" s="1">
        <v>4.5</v>
      </c>
      <c r="AY63" s="1">
        <v>1.9</v>
      </c>
      <c r="AZ63" s="1">
        <v>0.4</v>
      </c>
      <c r="BA63" s="1">
        <v>0</v>
      </c>
      <c r="BB63" s="1">
        <v>1.1000000000000001</v>
      </c>
      <c r="BC63" s="1">
        <v>1.1000000000000001</v>
      </c>
      <c r="BD63" s="1">
        <v>0.1</v>
      </c>
      <c r="BE63" s="1">
        <v>1.4</v>
      </c>
      <c r="BF63" s="1"/>
      <c r="BG63" s="1"/>
      <c r="BH63" s="1"/>
      <c r="BI63" s="1"/>
      <c r="BJ63" s="1" t="s">
        <v>1</v>
      </c>
      <c r="BK63" s="1">
        <v>6.55</v>
      </c>
      <c r="BL63" s="1">
        <v>0</v>
      </c>
      <c r="BM63" s="1">
        <v>0</v>
      </c>
      <c r="BN63" s="1">
        <v>3.05</v>
      </c>
      <c r="BO63" s="1">
        <v>0</v>
      </c>
      <c r="BP63" s="1">
        <v>0</v>
      </c>
      <c r="BQ63" s="1">
        <v>2.46</v>
      </c>
      <c r="BR63" s="1">
        <v>4.33</v>
      </c>
      <c r="BS63" s="1">
        <v>3.9</v>
      </c>
      <c r="BT63" s="1">
        <v>1.1299999999999999</v>
      </c>
      <c r="BU63" s="1">
        <v>3.42</v>
      </c>
      <c r="BV63" s="1">
        <v>0.48</v>
      </c>
      <c r="BW63" s="1">
        <v>0</v>
      </c>
      <c r="BX63" s="1">
        <v>0.41</v>
      </c>
      <c r="BY63" s="1">
        <v>0</v>
      </c>
      <c r="BZ63" s="1">
        <v>1.9</v>
      </c>
      <c r="CA63" s="1" t="s">
        <v>141</v>
      </c>
      <c r="CB63" s="1"/>
      <c r="CC63" s="1"/>
      <c r="CD63" s="1"/>
      <c r="CE63" s="1"/>
      <c r="CF63" s="1"/>
      <c r="CG63" s="1"/>
      <c r="CH63" s="31">
        <v>59</v>
      </c>
      <c r="CI63" s="32"/>
      <c r="CJ63" s="33" t="s">
        <v>66</v>
      </c>
      <c r="CK63" s="34" t="str">
        <f t="shared" si="0"/>
        <v>TA 26125 38960</v>
      </c>
      <c r="CL63" s="35">
        <v>526125.30000000005</v>
      </c>
      <c r="CM63" s="35">
        <v>438960.8</v>
      </c>
      <c r="CN63" s="36">
        <v>53.831600000000002</v>
      </c>
      <c r="CO63" s="36">
        <v>-8.5040000000000004E-2</v>
      </c>
      <c r="CP63" s="13">
        <v>719.8090024443984</v>
      </c>
      <c r="CQ63" s="35">
        <v>13.9</v>
      </c>
      <c r="CR63" s="37">
        <v>64</v>
      </c>
      <c r="CS63" s="38" t="s">
        <v>12</v>
      </c>
    </row>
    <row r="64" spans="1:97" ht="13.35" customHeight="1" x14ac:dyDescent="0.3">
      <c r="A64" s="31">
        <v>60</v>
      </c>
      <c r="B64" s="1" t="s">
        <v>1</v>
      </c>
      <c r="C64" s="1">
        <v>0.30499999999999999</v>
      </c>
      <c r="D64" s="1">
        <v>0.30499999999999999</v>
      </c>
      <c r="E64" s="1">
        <v>0.61</v>
      </c>
      <c r="F64" s="1">
        <v>0.61</v>
      </c>
      <c r="G64" s="1">
        <v>0</v>
      </c>
      <c r="H64" s="1">
        <v>0</v>
      </c>
      <c r="I64" s="1">
        <v>0</v>
      </c>
      <c r="J64" s="1">
        <v>0</v>
      </c>
      <c r="K64" s="1">
        <v>0.45500000000000002</v>
      </c>
      <c r="L64" s="1">
        <v>0.45500000000000002</v>
      </c>
      <c r="M64" s="1">
        <v>0.61</v>
      </c>
      <c r="N64" s="1">
        <v>0.61</v>
      </c>
      <c r="O64" s="1">
        <v>0.10333333333333333</v>
      </c>
      <c r="P64" s="1">
        <v>0.10333333333333333</v>
      </c>
      <c r="Q64" s="1">
        <v>0.10333333333333333</v>
      </c>
      <c r="R64" s="1">
        <v>0</v>
      </c>
      <c r="S64" s="1">
        <v>0</v>
      </c>
      <c r="T64" s="1">
        <v>0.91</v>
      </c>
      <c r="U64" s="1">
        <v>8.84</v>
      </c>
      <c r="V64" s="1">
        <v>1.22</v>
      </c>
      <c r="W64" s="1">
        <v>4.2699999999999996</v>
      </c>
      <c r="X64" s="1" t="s">
        <v>0</v>
      </c>
      <c r="Y64" s="1">
        <v>0.44</v>
      </c>
      <c r="Z64" s="1">
        <v>6.45</v>
      </c>
      <c r="AA64" s="1">
        <v>6.45</v>
      </c>
      <c r="AB64" s="1">
        <v>4.45</v>
      </c>
      <c r="AC64" s="1">
        <v>0.3</v>
      </c>
      <c r="AD64" s="1">
        <v>0.9</v>
      </c>
      <c r="AE64" s="1">
        <v>0</v>
      </c>
      <c r="AF64" s="1">
        <v>0.3</v>
      </c>
      <c r="AG64" s="1">
        <v>4.0999999999999996</v>
      </c>
      <c r="AH64" s="1">
        <v>0</v>
      </c>
      <c r="AI64" s="1">
        <v>4.8</v>
      </c>
      <c r="AJ64" s="1">
        <v>0.5</v>
      </c>
      <c r="AK64" s="1">
        <v>0</v>
      </c>
      <c r="AL64" s="1">
        <v>0.5</v>
      </c>
      <c r="AM64" s="1">
        <v>0.3</v>
      </c>
      <c r="AN64" s="1">
        <v>13.1</v>
      </c>
      <c r="AO64" s="1">
        <v>1.4</v>
      </c>
      <c r="AP64" s="1">
        <v>2.9</v>
      </c>
      <c r="AQ64" s="1">
        <v>0.6</v>
      </c>
      <c r="AR64" s="1">
        <v>1.4</v>
      </c>
      <c r="AS64" s="1">
        <v>0.5</v>
      </c>
      <c r="AT64" s="1">
        <v>0</v>
      </c>
      <c r="AU64" s="1">
        <v>0.3</v>
      </c>
      <c r="AV64" s="1">
        <v>0.2</v>
      </c>
      <c r="AW64" s="1">
        <v>0</v>
      </c>
      <c r="AX64" s="1">
        <v>0</v>
      </c>
      <c r="AY64" s="1">
        <v>0</v>
      </c>
      <c r="AZ64" s="1">
        <v>0</v>
      </c>
      <c r="BA64" s="1">
        <v>2.1</v>
      </c>
      <c r="BB64" s="1">
        <v>3.2</v>
      </c>
      <c r="BC64" s="1">
        <v>7.1</v>
      </c>
      <c r="BD64" s="1">
        <v>0</v>
      </c>
      <c r="BE64" s="1">
        <v>0</v>
      </c>
      <c r="BF64" s="1">
        <v>0.2</v>
      </c>
      <c r="BG64" s="1">
        <v>0.35</v>
      </c>
      <c r="BH64" s="1">
        <v>0.35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4.42</v>
      </c>
      <c r="BR64" s="1">
        <v>0</v>
      </c>
      <c r="BS64" s="1">
        <v>2.9</v>
      </c>
      <c r="BT64" s="1">
        <v>0</v>
      </c>
      <c r="BU64" s="1">
        <v>6.55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 t="s">
        <v>141</v>
      </c>
      <c r="CB64" s="1"/>
      <c r="CC64" s="1"/>
      <c r="CD64" s="1"/>
      <c r="CE64" s="1"/>
      <c r="CF64" s="1"/>
      <c r="CG64" s="1"/>
      <c r="CH64" s="31">
        <v>60</v>
      </c>
      <c r="CI64" s="32"/>
      <c r="CJ64" s="33" t="s">
        <v>67</v>
      </c>
      <c r="CK64" s="34" t="str">
        <f t="shared" si="0"/>
        <v>TA 26258 38776</v>
      </c>
      <c r="CL64" s="35">
        <v>526258.4</v>
      </c>
      <c r="CM64" s="35">
        <v>438776.1</v>
      </c>
      <c r="CN64" s="36">
        <v>53.829920000000001</v>
      </c>
      <c r="CO64" s="36">
        <v>-8.3099999999999993E-2</v>
      </c>
      <c r="CP64" s="13">
        <v>227.03523955544875</v>
      </c>
      <c r="CQ64" s="35">
        <v>20.5</v>
      </c>
      <c r="CR64" s="37"/>
      <c r="CS64" s="38"/>
    </row>
    <row r="65" spans="1:97" ht="13.35" customHeight="1" x14ac:dyDescent="0.3">
      <c r="A65" s="31">
        <v>61</v>
      </c>
      <c r="B65" s="1" t="s">
        <v>1</v>
      </c>
      <c r="C65" s="1">
        <v>0.155</v>
      </c>
      <c r="D65" s="1">
        <v>0.155</v>
      </c>
      <c r="E65" s="1">
        <v>3.2</v>
      </c>
      <c r="F65" s="1">
        <v>3.2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0.31</v>
      </c>
      <c r="O65" s="1">
        <v>0.20333333333333334</v>
      </c>
      <c r="P65" s="1">
        <v>0.20333333333333334</v>
      </c>
      <c r="Q65" s="1">
        <v>0.20333333333333334</v>
      </c>
      <c r="R65" s="1">
        <v>0.61</v>
      </c>
      <c r="S65" s="1">
        <v>0</v>
      </c>
      <c r="T65" s="1">
        <v>0</v>
      </c>
      <c r="U65" s="1">
        <v>0</v>
      </c>
      <c r="V65" s="1">
        <v>5.18</v>
      </c>
      <c r="W65" s="1">
        <v>3.66</v>
      </c>
      <c r="X65" s="1">
        <v>4.57</v>
      </c>
      <c r="Y65" s="1">
        <v>0.48</v>
      </c>
      <c r="Z65" s="1">
        <v>0</v>
      </c>
      <c r="AA65" s="1">
        <v>0</v>
      </c>
      <c r="AB65" s="1">
        <v>0</v>
      </c>
      <c r="AC65" s="1">
        <v>0.7</v>
      </c>
      <c r="AD65" s="1">
        <v>7.7</v>
      </c>
      <c r="AE65" s="1">
        <v>7.7</v>
      </c>
      <c r="AF65" s="1">
        <v>0</v>
      </c>
      <c r="AG65" s="1">
        <v>0</v>
      </c>
      <c r="AH65" s="1">
        <v>3.3</v>
      </c>
      <c r="AI65" s="1">
        <v>0</v>
      </c>
      <c r="AJ65" s="1">
        <v>0.8</v>
      </c>
      <c r="AK65" s="1">
        <v>4.2</v>
      </c>
      <c r="AL65" s="1">
        <v>0.2</v>
      </c>
      <c r="AM65" s="1">
        <v>1</v>
      </c>
      <c r="AN65" s="1">
        <v>0.4</v>
      </c>
      <c r="AO65" s="1">
        <v>0.3</v>
      </c>
      <c r="AP65" s="1">
        <v>10</v>
      </c>
      <c r="AQ65" s="1">
        <v>0.7</v>
      </c>
      <c r="AR65" s="1">
        <v>0.2</v>
      </c>
      <c r="AS65" s="1">
        <v>0</v>
      </c>
      <c r="AT65" s="1">
        <v>0</v>
      </c>
      <c r="AU65" s="1">
        <v>2.2999999999999998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0.1</v>
      </c>
      <c r="BB65" s="1">
        <v>4.9000000000000004</v>
      </c>
      <c r="BC65" s="1">
        <v>4.9000000000000004</v>
      </c>
      <c r="BD65" s="1">
        <v>0</v>
      </c>
      <c r="BE65" s="1">
        <v>0.5</v>
      </c>
      <c r="BF65" s="1">
        <v>0</v>
      </c>
      <c r="BG65" s="1">
        <v>0.6</v>
      </c>
      <c r="BH65" s="1">
        <v>0.6</v>
      </c>
      <c r="BI65" s="1">
        <v>1</v>
      </c>
      <c r="BJ65" s="1">
        <v>0</v>
      </c>
      <c r="BK65" s="1">
        <v>1.3</v>
      </c>
      <c r="BL65" s="1">
        <v>0.2</v>
      </c>
      <c r="BM65" s="1">
        <v>1.2</v>
      </c>
      <c r="BN65" s="1">
        <v>5.8</v>
      </c>
      <c r="BO65" s="1">
        <v>0</v>
      </c>
      <c r="BP65" s="1">
        <v>1.04</v>
      </c>
      <c r="BQ65" s="1">
        <v>0</v>
      </c>
      <c r="BR65" s="1">
        <v>3.56</v>
      </c>
      <c r="BS65" s="1">
        <v>0</v>
      </c>
      <c r="BT65" s="1">
        <v>4.4619999999999997</v>
      </c>
      <c r="BU65" s="1">
        <v>0</v>
      </c>
      <c r="BV65" s="1">
        <v>1.1599999999999999</v>
      </c>
      <c r="BW65" s="1">
        <v>0</v>
      </c>
      <c r="BX65" s="1">
        <v>0</v>
      </c>
      <c r="BY65" s="1">
        <v>0</v>
      </c>
      <c r="BZ65" s="1">
        <v>2.14</v>
      </c>
      <c r="CA65" s="1" t="s">
        <v>141</v>
      </c>
      <c r="CB65" s="1"/>
      <c r="CC65" s="1"/>
      <c r="CD65" s="1"/>
      <c r="CE65" s="1"/>
      <c r="CF65" s="1"/>
      <c r="CG65" s="1"/>
      <c r="CH65" s="31">
        <v>61</v>
      </c>
      <c r="CI65" s="32"/>
      <c r="CJ65" s="33" t="s">
        <v>68</v>
      </c>
      <c r="CK65" s="34" t="str">
        <f t="shared" si="0"/>
        <v>TA 26468 38470</v>
      </c>
      <c r="CL65" s="35">
        <v>526468.1</v>
      </c>
      <c r="CM65" s="35">
        <v>438470.6</v>
      </c>
      <c r="CN65" s="36">
        <v>53.827120000000001</v>
      </c>
      <c r="CO65" s="36">
        <v>-8.0030000000000004E-2</v>
      </c>
      <c r="CP65" s="13">
        <v>371.12801026061078</v>
      </c>
      <c r="CQ65" s="35">
        <v>19.8</v>
      </c>
      <c r="CR65" s="37">
        <v>65</v>
      </c>
      <c r="CS65" s="38" t="s">
        <v>15</v>
      </c>
    </row>
    <row r="66" spans="1:97" ht="13.35" customHeight="1" x14ac:dyDescent="0.3">
      <c r="A66" s="31">
        <v>62</v>
      </c>
      <c r="B66" s="1" t="s">
        <v>1</v>
      </c>
      <c r="C66" s="1">
        <v>1.22</v>
      </c>
      <c r="D66" s="1">
        <v>1.22</v>
      </c>
      <c r="E66" s="1">
        <v>2.13</v>
      </c>
      <c r="F66" s="1">
        <v>2.13</v>
      </c>
      <c r="G66" s="1">
        <v>0.61</v>
      </c>
      <c r="H66" s="1">
        <v>0.61</v>
      </c>
      <c r="I66" s="1">
        <v>5.03</v>
      </c>
      <c r="J66" s="1">
        <v>5.03</v>
      </c>
      <c r="K66" s="1">
        <v>0.45500000000000002</v>
      </c>
      <c r="L66" s="1">
        <v>0.45500000000000002</v>
      </c>
      <c r="M66" s="1">
        <v>0</v>
      </c>
      <c r="N66" s="1">
        <v>0</v>
      </c>
      <c r="O66" s="1">
        <v>1.0166666666666666</v>
      </c>
      <c r="P66" s="1">
        <v>1.0166666666666666</v>
      </c>
      <c r="Q66" s="1">
        <v>1.0166666666666666</v>
      </c>
      <c r="R66" s="1">
        <v>0</v>
      </c>
      <c r="S66" s="1">
        <v>0.61</v>
      </c>
      <c r="T66" s="1">
        <v>6.4</v>
      </c>
      <c r="U66" s="1">
        <v>2.44</v>
      </c>
      <c r="V66" s="1">
        <v>0</v>
      </c>
      <c r="W66" s="1">
        <v>7.32</v>
      </c>
      <c r="X66" s="1">
        <v>0.31</v>
      </c>
      <c r="Y66" s="1">
        <v>10.130000000000001</v>
      </c>
      <c r="Z66" s="1"/>
      <c r="AA66" s="1" t="s">
        <v>0</v>
      </c>
      <c r="AB66" s="1">
        <v>1.55</v>
      </c>
      <c r="AC66" s="1">
        <v>0</v>
      </c>
      <c r="AD66" s="1">
        <v>6.3</v>
      </c>
      <c r="AE66" s="1">
        <v>5.4</v>
      </c>
      <c r="AF66" s="1">
        <v>2.1</v>
      </c>
      <c r="AG66" s="1">
        <v>0.9</v>
      </c>
      <c r="AH66" s="1">
        <v>0.6</v>
      </c>
      <c r="AI66" s="1">
        <v>6.8</v>
      </c>
      <c r="AJ66" s="1">
        <v>1.9</v>
      </c>
      <c r="AK66" s="1">
        <v>0.5</v>
      </c>
      <c r="AL66" s="1">
        <v>0.4</v>
      </c>
      <c r="AM66" s="1">
        <v>0.7</v>
      </c>
      <c r="AN66" s="1">
        <v>0.2</v>
      </c>
      <c r="AO66" s="1">
        <v>0.1</v>
      </c>
      <c r="AP66" s="1">
        <v>0</v>
      </c>
      <c r="AQ66" s="1">
        <v>3.5</v>
      </c>
      <c r="AR66" s="1">
        <v>0.9</v>
      </c>
      <c r="AS66" s="1">
        <v>0</v>
      </c>
      <c r="AT66" s="1">
        <v>0.7</v>
      </c>
      <c r="AU66" s="1">
        <v>0.4</v>
      </c>
      <c r="AV66" s="1">
        <v>0</v>
      </c>
      <c r="AW66" s="1">
        <v>0</v>
      </c>
      <c r="AX66" s="1">
        <v>0</v>
      </c>
      <c r="AY66" s="1">
        <v>0</v>
      </c>
      <c r="AZ66" s="1">
        <v>1.4</v>
      </c>
      <c r="BA66" s="1">
        <v>0</v>
      </c>
      <c r="BB66" s="1">
        <v>5.4</v>
      </c>
      <c r="BC66" s="1">
        <v>6.2</v>
      </c>
      <c r="BD66" s="1">
        <v>0.1</v>
      </c>
      <c r="BE66" s="1">
        <v>0</v>
      </c>
      <c r="BF66" s="1">
        <v>0</v>
      </c>
      <c r="BG66" s="1">
        <v>2.2000000000000002</v>
      </c>
      <c r="BH66" s="1">
        <v>2.2000000000000002</v>
      </c>
      <c r="BI66" s="1">
        <v>0.1</v>
      </c>
      <c r="BJ66" s="1">
        <v>0.3</v>
      </c>
      <c r="BK66" s="1">
        <v>1.3</v>
      </c>
      <c r="BL66" s="1">
        <v>2.9</v>
      </c>
      <c r="BM66" s="1">
        <v>6.6</v>
      </c>
      <c r="BN66" s="1">
        <v>0</v>
      </c>
      <c r="BO66" s="1">
        <v>4</v>
      </c>
      <c r="BP66" s="1">
        <v>0.84</v>
      </c>
      <c r="BQ66" s="1">
        <v>3.84</v>
      </c>
      <c r="BR66" s="1">
        <v>0</v>
      </c>
      <c r="BS66" s="1">
        <v>0</v>
      </c>
      <c r="BT66" s="1">
        <v>4.66</v>
      </c>
      <c r="BU66" s="1">
        <v>1.1399999999999999</v>
      </c>
      <c r="BV66" s="1">
        <v>1.28</v>
      </c>
      <c r="BW66" s="1">
        <v>7.5720000000000001</v>
      </c>
      <c r="BX66" s="1">
        <v>0</v>
      </c>
      <c r="BY66" s="1">
        <v>1.9</v>
      </c>
      <c r="BZ66" s="1">
        <v>0.94</v>
      </c>
      <c r="CA66" s="1" t="s">
        <v>141</v>
      </c>
      <c r="CB66" s="1"/>
      <c r="CC66" s="1"/>
      <c r="CD66" s="1"/>
      <c r="CE66" s="1"/>
      <c r="CF66" s="1"/>
      <c r="CG66" s="1"/>
      <c r="CH66" s="31">
        <v>62</v>
      </c>
      <c r="CI66" s="32"/>
      <c r="CJ66" s="33" t="s">
        <v>69</v>
      </c>
      <c r="CK66" s="34" t="str">
        <f t="shared" ref="CK66:CK124" si="1">"TA"&amp;" "&amp;MID(CL66,2,5)&amp;" "&amp;MID(CM66,2,5)</f>
        <v>TA 26801 38021</v>
      </c>
      <c r="CL66" s="35">
        <v>526801.19999999995</v>
      </c>
      <c r="CM66" s="35">
        <v>438021.9</v>
      </c>
      <c r="CN66" s="36">
        <v>53.823</v>
      </c>
      <c r="CO66" s="36">
        <v>-7.5160000000000005E-2</v>
      </c>
      <c r="CP66" s="13">
        <v>559.00805003148207</v>
      </c>
      <c r="CQ66" s="35">
        <v>16</v>
      </c>
      <c r="CR66" s="37">
        <v>66</v>
      </c>
      <c r="CS66" s="38" t="s">
        <v>12</v>
      </c>
    </row>
    <row r="67" spans="1:97" ht="13.35" customHeight="1" x14ac:dyDescent="0.3">
      <c r="A67" s="31">
        <v>63</v>
      </c>
      <c r="B67" s="1" t="s">
        <v>1</v>
      </c>
      <c r="C67" s="1">
        <v>0.61</v>
      </c>
      <c r="D67" s="1">
        <v>0.61</v>
      </c>
      <c r="E67" s="1">
        <v>1.22</v>
      </c>
      <c r="F67" s="1">
        <v>1.22</v>
      </c>
      <c r="G67" s="1">
        <v>0</v>
      </c>
      <c r="H67" s="1">
        <v>0</v>
      </c>
      <c r="I67" s="1">
        <v>7.77</v>
      </c>
      <c r="J67" s="1">
        <v>7.77</v>
      </c>
      <c r="K67" s="1">
        <v>0.30499999999999999</v>
      </c>
      <c r="L67" s="1">
        <v>0.30499999999999999</v>
      </c>
      <c r="M67" s="1">
        <v>4.42</v>
      </c>
      <c r="N67" s="1">
        <v>4.42</v>
      </c>
      <c r="O67" s="1">
        <v>0</v>
      </c>
      <c r="P67" s="1">
        <v>0</v>
      </c>
      <c r="Q67" s="1">
        <v>0</v>
      </c>
      <c r="R67" s="1">
        <v>0.91</v>
      </c>
      <c r="S67" s="1">
        <v>0</v>
      </c>
      <c r="T67" s="1">
        <v>6.1</v>
      </c>
      <c r="U67" s="1">
        <v>3.35</v>
      </c>
      <c r="V67" s="1">
        <v>0.91</v>
      </c>
      <c r="W67" s="1">
        <v>0</v>
      </c>
      <c r="X67" s="1">
        <v>9.75</v>
      </c>
      <c r="Y67" s="1">
        <v>0.09</v>
      </c>
      <c r="Z67" s="1"/>
      <c r="AA67" s="1" t="s">
        <v>0</v>
      </c>
      <c r="AB67" s="1">
        <v>0</v>
      </c>
      <c r="AC67" s="1">
        <v>1</v>
      </c>
      <c r="AD67" s="1">
        <v>0</v>
      </c>
      <c r="AE67" s="1">
        <v>7.3</v>
      </c>
      <c r="AF67" s="1">
        <v>5.5</v>
      </c>
      <c r="AG67" s="1">
        <v>0.1</v>
      </c>
      <c r="AH67" s="1">
        <v>0.2</v>
      </c>
      <c r="AI67" s="1">
        <v>0.5</v>
      </c>
      <c r="AJ67" s="1" t="s">
        <v>0</v>
      </c>
      <c r="AK67" s="1">
        <v>0.4</v>
      </c>
      <c r="AL67" s="1">
        <v>0.1</v>
      </c>
      <c r="AM67" s="1">
        <v>0.1</v>
      </c>
      <c r="AN67" s="1">
        <v>0</v>
      </c>
      <c r="AO67" s="1">
        <v>0.5</v>
      </c>
      <c r="AP67" s="1">
        <v>6.9</v>
      </c>
      <c r="AQ67" s="1">
        <v>2.9</v>
      </c>
      <c r="AR67" s="1">
        <v>1.45</v>
      </c>
      <c r="AS67" s="1">
        <v>1.45</v>
      </c>
      <c r="AT67" s="1">
        <v>0.6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0.1</v>
      </c>
      <c r="BA67" s="1">
        <v>0</v>
      </c>
      <c r="BB67" s="1">
        <v>0</v>
      </c>
      <c r="BC67" s="1">
        <v>8.3000000000000007</v>
      </c>
      <c r="BD67" s="1">
        <v>3.25</v>
      </c>
      <c r="BE67" s="1">
        <v>3.25</v>
      </c>
      <c r="BF67" s="1">
        <v>1.4</v>
      </c>
      <c r="BG67" s="1">
        <v>1.1000000000000001</v>
      </c>
      <c r="BH67" s="1">
        <v>1.1000000000000001</v>
      </c>
      <c r="BI67" s="1">
        <v>0</v>
      </c>
      <c r="BJ67" s="1">
        <v>0</v>
      </c>
      <c r="BK67" s="1">
        <v>0</v>
      </c>
      <c r="BL67" s="1">
        <v>0</v>
      </c>
      <c r="BM67" s="1">
        <v>2.6</v>
      </c>
      <c r="BN67" s="1">
        <v>1.1000000000000001</v>
      </c>
      <c r="BO67" s="1">
        <v>4.3</v>
      </c>
      <c r="BP67" s="1">
        <v>0.66</v>
      </c>
      <c r="BQ67" s="1">
        <v>4.0599999999999996</v>
      </c>
      <c r="BR67" s="1">
        <v>0</v>
      </c>
      <c r="BS67" s="1">
        <v>0</v>
      </c>
      <c r="BT67" s="1">
        <v>2.27</v>
      </c>
      <c r="BU67" s="1">
        <v>1.88</v>
      </c>
      <c r="BV67" s="1">
        <v>0</v>
      </c>
      <c r="BW67" s="1">
        <v>0</v>
      </c>
      <c r="BX67" s="1">
        <v>0</v>
      </c>
      <c r="BY67" s="1">
        <v>7.5</v>
      </c>
      <c r="BZ67" s="1">
        <v>0</v>
      </c>
      <c r="CA67" s="1" t="s">
        <v>141</v>
      </c>
      <c r="CB67" s="1"/>
      <c r="CC67" s="1"/>
      <c r="CD67" s="1"/>
      <c r="CE67" s="1"/>
      <c r="CF67" s="1"/>
      <c r="CG67" s="1"/>
      <c r="CH67" s="31">
        <v>63</v>
      </c>
      <c r="CI67" s="32"/>
      <c r="CJ67" s="33" t="s">
        <v>70</v>
      </c>
      <c r="CK67" s="34" t="str">
        <f t="shared" si="1"/>
        <v>TA 27035 37605</v>
      </c>
      <c r="CL67" s="35">
        <v>527035.6</v>
      </c>
      <c r="CM67" s="35">
        <v>437605.1</v>
      </c>
      <c r="CN67" s="36">
        <v>53.819209999999998</v>
      </c>
      <c r="CO67" s="36">
        <v>-7.1779999999999997E-2</v>
      </c>
      <c r="CP67" s="13">
        <v>477.29655351783128</v>
      </c>
      <c r="CQ67" s="35">
        <v>13.6</v>
      </c>
      <c r="CR67" s="37">
        <v>67</v>
      </c>
      <c r="CS67" s="38" t="s">
        <v>12</v>
      </c>
    </row>
    <row r="68" spans="1:97" ht="13.35" customHeight="1" x14ac:dyDescent="0.3">
      <c r="A68" s="31">
        <v>64</v>
      </c>
      <c r="B68" s="1" t="s">
        <v>1</v>
      </c>
      <c r="C68" s="1">
        <v>0.45500000000000002</v>
      </c>
      <c r="D68" s="1">
        <v>0.45500000000000002</v>
      </c>
      <c r="E68" s="1">
        <v>0.61</v>
      </c>
      <c r="F68" s="1">
        <v>0.61</v>
      </c>
      <c r="G68" s="1">
        <v>0</v>
      </c>
      <c r="H68" s="1">
        <v>0</v>
      </c>
      <c r="I68" s="1"/>
      <c r="J68" s="1"/>
      <c r="K68" s="1"/>
      <c r="L68" s="1" t="s">
        <v>0</v>
      </c>
      <c r="M68" s="1">
        <v>0.31</v>
      </c>
      <c r="N68" s="1">
        <v>1.52</v>
      </c>
      <c r="O68" s="1">
        <v>0</v>
      </c>
      <c r="P68" s="1">
        <v>0</v>
      </c>
      <c r="Q68" s="1">
        <v>0</v>
      </c>
      <c r="R68" s="1">
        <v>0.61</v>
      </c>
      <c r="S68" s="1">
        <v>0</v>
      </c>
      <c r="T68" s="1">
        <v>3.96</v>
      </c>
      <c r="U68" s="1">
        <v>5.18</v>
      </c>
      <c r="V68" s="1">
        <v>0</v>
      </c>
      <c r="W68" s="1">
        <v>0</v>
      </c>
      <c r="X68" s="1">
        <v>0</v>
      </c>
      <c r="Y68" s="1">
        <v>11.85</v>
      </c>
      <c r="Z68" s="1">
        <v>3.4</v>
      </c>
      <c r="AA68" s="1">
        <v>3.4</v>
      </c>
      <c r="AB68" s="1">
        <v>2.7</v>
      </c>
      <c r="AC68" s="1">
        <v>1.1000000000000001</v>
      </c>
      <c r="AD68" s="1">
        <v>0</v>
      </c>
      <c r="AE68" s="1">
        <v>0</v>
      </c>
      <c r="AF68" s="1">
        <v>6.5</v>
      </c>
      <c r="AG68" s="1">
        <v>2.2000000000000002</v>
      </c>
      <c r="AH68" s="1">
        <v>0.6</v>
      </c>
      <c r="AI68" s="1">
        <v>0</v>
      </c>
      <c r="AJ68" s="1">
        <v>2.4</v>
      </c>
      <c r="AK68" s="1">
        <v>3</v>
      </c>
      <c r="AL68" s="1">
        <v>0.3</v>
      </c>
      <c r="AM68" s="1">
        <v>0.3</v>
      </c>
      <c r="AN68" s="1">
        <v>0</v>
      </c>
      <c r="AO68" s="1">
        <v>0.1</v>
      </c>
      <c r="AP68" s="1">
        <v>0.1</v>
      </c>
      <c r="AQ68" s="1"/>
      <c r="AR68" s="1"/>
      <c r="AS68" s="1"/>
      <c r="AT68" s="1" t="s">
        <v>0</v>
      </c>
      <c r="AU68" s="1">
        <v>1.2</v>
      </c>
      <c r="AV68" s="1">
        <v>0</v>
      </c>
      <c r="AW68" s="1">
        <v>0.5</v>
      </c>
      <c r="AX68" s="1">
        <v>0.5</v>
      </c>
      <c r="AY68" s="1">
        <v>1.7</v>
      </c>
      <c r="AZ68" s="1">
        <v>0</v>
      </c>
      <c r="BA68" s="1" t="s">
        <v>0</v>
      </c>
      <c r="BB68" s="1">
        <v>0</v>
      </c>
      <c r="BC68" s="1">
        <v>0.4</v>
      </c>
      <c r="BD68" s="1">
        <v>0.4</v>
      </c>
      <c r="BE68" s="1">
        <v>5.8</v>
      </c>
      <c r="BF68" s="1">
        <v>2</v>
      </c>
      <c r="BG68" s="1">
        <v>1.5666666666666667</v>
      </c>
      <c r="BH68" s="1">
        <v>1.5666666666666667</v>
      </c>
      <c r="BI68" s="1">
        <v>1.5666666666666667</v>
      </c>
      <c r="BJ68" s="1">
        <v>0</v>
      </c>
      <c r="BK68" s="1">
        <v>0</v>
      </c>
      <c r="BL68" s="1">
        <v>0</v>
      </c>
      <c r="BM68" s="1">
        <v>1.4</v>
      </c>
      <c r="BN68" s="1">
        <v>0</v>
      </c>
      <c r="BO68" s="1">
        <v>0.8</v>
      </c>
      <c r="BP68" s="1">
        <v>0</v>
      </c>
      <c r="BQ68" s="1">
        <v>12.07</v>
      </c>
      <c r="BR68" s="1">
        <v>3.47</v>
      </c>
      <c r="BS68" s="1">
        <v>2.1</v>
      </c>
      <c r="BT68" s="1">
        <v>0</v>
      </c>
      <c r="BU68" s="1">
        <v>0</v>
      </c>
      <c r="BV68" s="1">
        <v>0</v>
      </c>
      <c r="BW68" s="1">
        <v>0</v>
      </c>
      <c r="BX68" s="1">
        <v>5.18</v>
      </c>
      <c r="BY68" s="1">
        <v>5.05</v>
      </c>
      <c r="BZ68" s="1">
        <v>0</v>
      </c>
      <c r="CA68" s="1" t="s">
        <v>141</v>
      </c>
      <c r="CB68" s="1"/>
      <c r="CC68" s="1"/>
      <c r="CD68" s="1"/>
      <c r="CE68" s="1"/>
      <c r="CF68" s="1"/>
      <c r="CG68" s="1"/>
      <c r="CH68" s="31">
        <v>64</v>
      </c>
      <c r="CI68" s="32"/>
      <c r="CJ68" s="33" t="s">
        <v>71</v>
      </c>
      <c r="CK68" s="34" t="str">
        <f t="shared" si="1"/>
        <v>TA 27345 37194</v>
      </c>
      <c r="CL68" s="35">
        <v>527345.6</v>
      </c>
      <c r="CM68" s="35">
        <v>437194.7</v>
      </c>
      <c r="CN68" s="36">
        <v>53.815440000000002</v>
      </c>
      <c r="CO68" s="36">
        <v>-6.7239999999999994E-2</v>
      </c>
      <c r="CP68" s="13">
        <v>514.80190364838393</v>
      </c>
      <c r="CQ68" s="35">
        <v>20.8</v>
      </c>
      <c r="CR68" s="37">
        <v>68</v>
      </c>
      <c r="CS68" s="38" t="s">
        <v>12</v>
      </c>
    </row>
    <row r="69" spans="1:97" ht="13.35" customHeight="1" x14ac:dyDescent="0.3">
      <c r="A69" s="31">
        <v>65</v>
      </c>
      <c r="B69" s="1" t="s">
        <v>1</v>
      </c>
      <c r="C69" s="1">
        <v>0.45500000000000002</v>
      </c>
      <c r="D69" s="1">
        <v>0.45500000000000002</v>
      </c>
      <c r="E69" s="1">
        <v>4.2649999999999997</v>
      </c>
      <c r="F69" s="1">
        <v>4.2649999999999997</v>
      </c>
      <c r="G69" s="1">
        <v>0.91500000000000004</v>
      </c>
      <c r="H69" s="1">
        <v>0.91500000000000004</v>
      </c>
      <c r="I69" s="1">
        <v>5.0250000000000004</v>
      </c>
      <c r="J69" s="1">
        <v>5.0250000000000004</v>
      </c>
      <c r="K69" s="1">
        <v>1.5249999999999999</v>
      </c>
      <c r="L69" s="1">
        <v>1.5249999999999999</v>
      </c>
      <c r="M69" s="1">
        <v>0.91</v>
      </c>
      <c r="N69" s="1">
        <v>0</v>
      </c>
      <c r="O69" s="1">
        <v>0</v>
      </c>
      <c r="P69" s="1">
        <v>0.45500000000000002</v>
      </c>
      <c r="Q69" s="1">
        <v>0.45500000000000002</v>
      </c>
      <c r="R69" s="1">
        <v>1.22</v>
      </c>
      <c r="S69" s="1">
        <v>0</v>
      </c>
      <c r="T69" s="1">
        <v>0</v>
      </c>
      <c r="U69" s="1">
        <v>8.83</v>
      </c>
      <c r="V69" s="1">
        <v>4.57</v>
      </c>
      <c r="W69" s="1">
        <v>5.79</v>
      </c>
      <c r="X69" s="1">
        <v>1.22</v>
      </c>
      <c r="Y69" s="1">
        <v>6.24</v>
      </c>
      <c r="Z69" s="1">
        <v>3.65</v>
      </c>
      <c r="AA69" s="1">
        <v>3.65</v>
      </c>
      <c r="AB69" s="1">
        <v>2</v>
      </c>
      <c r="AC69" s="1">
        <v>0.5</v>
      </c>
      <c r="AD69" s="1">
        <v>0</v>
      </c>
      <c r="AE69" s="1">
        <v>0.5</v>
      </c>
      <c r="AF69" s="1">
        <v>6.3</v>
      </c>
      <c r="AG69" s="1">
        <v>3</v>
      </c>
      <c r="AH69" s="1">
        <v>0.1</v>
      </c>
      <c r="AI69" s="1">
        <v>12.4</v>
      </c>
      <c r="AJ69" s="1">
        <v>0.2</v>
      </c>
      <c r="AK69" s="1">
        <v>2</v>
      </c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 t="s">
        <v>0</v>
      </c>
      <c r="AX69" s="1">
        <v>0</v>
      </c>
      <c r="AY69" s="1">
        <v>6.6</v>
      </c>
      <c r="AZ69" s="1">
        <v>0</v>
      </c>
      <c r="BA69" s="1">
        <v>1.9</v>
      </c>
      <c r="BB69" s="1" t="s">
        <v>0</v>
      </c>
      <c r="BC69" s="1">
        <v>1.5</v>
      </c>
      <c r="BD69" s="1">
        <v>0</v>
      </c>
      <c r="BE69" s="1"/>
      <c r="BF69" s="1"/>
      <c r="BG69" s="1"/>
      <c r="BH69" s="1"/>
      <c r="BI69" s="1" t="s">
        <v>1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2.8</v>
      </c>
      <c r="BP69" s="1">
        <v>4.3099999999999996</v>
      </c>
      <c r="BQ69" s="1">
        <v>4.82</v>
      </c>
      <c r="BR69" s="1">
        <v>5.09</v>
      </c>
      <c r="BS69" s="1">
        <v>2.1</v>
      </c>
      <c r="BT69" s="1">
        <v>2.59</v>
      </c>
      <c r="BU69" s="1">
        <v>0.47</v>
      </c>
      <c r="BV69" s="1">
        <v>0</v>
      </c>
      <c r="BW69" s="1">
        <v>0</v>
      </c>
      <c r="BX69" s="1">
        <v>0</v>
      </c>
      <c r="BY69" s="1">
        <v>1.76</v>
      </c>
      <c r="BZ69" s="1">
        <v>0</v>
      </c>
      <c r="CA69" s="1" t="s">
        <v>141</v>
      </c>
      <c r="CB69" s="1"/>
      <c r="CC69" s="1"/>
      <c r="CD69" s="1"/>
      <c r="CE69" s="1"/>
      <c r="CF69" s="1"/>
      <c r="CG69" s="1"/>
      <c r="CH69" s="31">
        <v>65</v>
      </c>
      <c r="CI69" s="32"/>
      <c r="CJ69" s="33" t="s">
        <v>72</v>
      </c>
      <c r="CK69" s="34" t="str">
        <f t="shared" si="1"/>
        <v>TA 27508 36886</v>
      </c>
      <c r="CL69" s="35">
        <v>527508.69999999995</v>
      </c>
      <c r="CM69" s="35">
        <v>436886.3</v>
      </c>
      <c r="CN69" s="36">
        <v>53.812629999999999</v>
      </c>
      <c r="CO69" s="36">
        <v>-6.4899999999999999E-2</v>
      </c>
      <c r="CP69" s="13">
        <v>348.47238054112694</v>
      </c>
      <c r="CQ69" s="35">
        <v>14.9</v>
      </c>
      <c r="CR69" s="37">
        <v>69</v>
      </c>
      <c r="CS69" s="38" t="s">
        <v>12</v>
      </c>
    </row>
    <row r="70" spans="1:97" ht="13.35" customHeight="1" x14ac:dyDescent="0.3">
      <c r="A70" s="31">
        <v>66</v>
      </c>
      <c r="B70" s="1" t="s">
        <v>1</v>
      </c>
      <c r="C70" s="1">
        <v>0.30499999999999999</v>
      </c>
      <c r="D70" s="1">
        <v>0.30499999999999999</v>
      </c>
      <c r="E70" s="1">
        <v>5.335</v>
      </c>
      <c r="F70" s="1">
        <v>5.335</v>
      </c>
      <c r="G70" s="1">
        <v>0</v>
      </c>
      <c r="H70" s="1">
        <v>0</v>
      </c>
      <c r="I70" s="1"/>
      <c r="J70" s="1" t="s">
        <v>0</v>
      </c>
      <c r="K70" s="1">
        <v>0.61</v>
      </c>
      <c r="L70" s="1">
        <v>0.61</v>
      </c>
      <c r="M70" s="1">
        <v>2.44</v>
      </c>
      <c r="N70" s="1">
        <v>2.44</v>
      </c>
      <c r="O70" s="1">
        <v>0</v>
      </c>
      <c r="P70" s="1">
        <v>1.37</v>
      </c>
      <c r="Q70" s="1">
        <v>1.37</v>
      </c>
      <c r="R70" s="1">
        <v>0</v>
      </c>
      <c r="S70" s="1">
        <v>0</v>
      </c>
      <c r="T70" s="1">
        <v>0</v>
      </c>
      <c r="U70" s="1">
        <v>12.5</v>
      </c>
      <c r="V70" s="1">
        <v>0.61</v>
      </c>
      <c r="W70" s="1">
        <v>0</v>
      </c>
      <c r="X70" s="1">
        <v>0</v>
      </c>
      <c r="Y70" s="1">
        <v>0</v>
      </c>
      <c r="Z70" s="1">
        <v>1.85</v>
      </c>
      <c r="AA70" s="1">
        <v>1.85</v>
      </c>
      <c r="AB70" s="1">
        <v>10.1</v>
      </c>
      <c r="AC70" s="1">
        <v>0</v>
      </c>
      <c r="AD70" s="1">
        <v>5.6</v>
      </c>
      <c r="AE70" s="1">
        <v>0.65</v>
      </c>
      <c r="AF70" s="1">
        <v>0.65</v>
      </c>
      <c r="AG70" s="1">
        <v>0</v>
      </c>
      <c r="AH70" s="1">
        <v>0</v>
      </c>
      <c r="AI70" s="1">
        <v>4.7</v>
      </c>
      <c r="AJ70" s="1">
        <v>0.1</v>
      </c>
      <c r="AK70" s="1">
        <v>10.199999999999999</v>
      </c>
      <c r="AL70" s="1">
        <v>0.4</v>
      </c>
      <c r="AM70" s="1">
        <v>0.3</v>
      </c>
      <c r="AN70" s="1">
        <v>2.2000000000000002</v>
      </c>
      <c r="AO70" s="1">
        <v>0.3</v>
      </c>
      <c r="AP70" s="1">
        <v>0.3</v>
      </c>
      <c r="AQ70" s="1">
        <v>0</v>
      </c>
      <c r="AR70" s="1">
        <v>4.4000000000000004</v>
      </c>
      <c r="AS70" s="1">
        <v>0.8</v>
      </c>
      <c r="AT70" s="1">
        <v>6.2</v>
      </c>
      <c r="AU70" s="1">
        <v>9.1999999999999993</v>
      </c>
      <c r="AV70" s="1">
        <v>0</v>
      </c>
      <c r="AW70" s="1">
        <v>2</v>
      </c>
      <c r="AX70" s="1">
        <v>0</v>
      </c>
      <c r="AY70" s="1">
        <v>1.7</v>
      </c>
      <c r="AZ70" s="1">
        <v>0</v>
      </c>
      <c r="BA70" s="1">
        <v>2.2000000000000002</v>
      </c>
      <c r="BB70" s="1">
        <v>0</v>
      </c>
      <c r="BC70" s="1">
        <v>0</v>
      </c>
      <c r="BD70" s="1">
        <v>0</v>
      </c>
      <c r="BE70" s="1">
        <v>0</v>
      </c>
      <c r="BF70" s="1">
        <v>6.7</v>
      </c>
      <c r="BG70" s="1">
        <v>2.3000000000000003</v>
      </c>
      <c r="BH70" s="1">
        <v>2.3000000000000003</v>
      </c>
      <c r="BI70" s="1">
        <v>2.3000000000000003</v>
      </c>
      <c r="BJ70" s="1">
        <v>0.2</v>
      </c>
      <c r="BK70" s="1">
        <v>1.1000000000000001</v>
      </c>
      <c r="BL70" s="1">
        <v>0</v>
      </c>
      <c r="BM70" s="1">
        <v>0</v>
      </c>
      <c r="BN70" s="1">
        <v>0</v>
      </c>
      <c r="BO70" s="1">
        <v>0</v>
      </c>
      <c r="BP70" s="1">
        <v>0.76</v>
      </c>
      <c r="BQ70" s="1">
        <v>0</v>
      </c>
      <c r="BR70" s="1">
        <v>0</v>
      </c>
      <c r="BS70" s="1">
        <v>0</v>
      </c>
      <c r="BT70" s="1">
        <v>9.15</v>
      </c>
      <c r="BU70" s="1">
        <v>2.41</v>
      </c>
      <c r="BV70" s="1">
        <v>0.17</v>
      </c>
      <c r="BW70" s="1">
        <v>1.2669999999999999</v>
      </c>
      <c r="BX70" s="1">
        <v>0</v>
      </c>
      <c r="BY70" s="1">
        <v>0.88</v>
      </c>
      <c r="BZ70" s="1">
        <v>0</v>
      </c>
      <c r="CA70" s="1" t="s">
        <v>141</v>
      </c>
      <c r="CB70" s="1"/>
      <c r="CC70" s="1"/>
      <c r="CD70" s="1"/>
      <c r="CE70" s="1"/>
      <c r="CF70" s="1"/>
      <c r="CG70" s="1"/>
      <c r="CH70" s="31">
        <v>66</v>
      </c>
      <c r="CI70" s="32"/>
      <c r="CJ70" s="33" t="s">
        <v>73</v>
      </c>
      <c r="CK70" s="34" t="str">
        <f t="shared" si="1"/>
        <v>TA 27798 36526</v>
      </c>
      <c r="CL70" s="35">
        <v>527798.4</v>
      </c>
      <c r="CM70" s="35">
        <v>436526.2</v>
      </c>
      <c r="CN70" s="36">
        <v>53.809330000000003</v>
      </c>
      <c r="CO70" s="36">
        <v>-6.0650000000000003E-2</v>
      </c>
      <c r="CP70" s="13">
        <v>462.27697325304882</v>
      </c>
      <c r="CQ70" s="35">
        <v>25.4</v>
      </c>
      <c r="CR70" s="37"/>
      <c r="CS70" s="38"/>
    </row>
    <row r="71" spans="1:97" ht="13.35" customHeight="1" x14ac:dyDescent="0.3">
      <c r="A71" s="31">
        <v>67</v>
      </c>
      <c r="B71" s="1" t="s">
        <v>1</v>
      </c>
      <c r="C71" s="1">
        <v>0.45500000000000002</v>
      </c>
      <c r="D71" s="1">
        <v>0.45500000000000002</v>
      </c>
      <c r="E71" s="1">
        <v>6.7050000000000001</v>
      </c>
      <c r="F71" s="1">
        <v>6.7050000000000001</v>
      </c>
      <c r="G71" s="1">
        <v>0</v>
      </c>
      <c r="H71" s="1">
        <v>0</v>
      </c>
      <c r="I71" s="1">
        <v>0.155</v>
      </c>
      <c r="J71" s="1">
        <v>0.155</v>
      </c>
      <c r="K71" s="1">
        <v>0</v>
      </c>
      <c r="L71" s="1">
        <v>0</v>
      </c>
      <c r="M71" s="1">
        <v>0</v>
      </c>
      <c r="N71" s="1">
        <v>0.31</v>
      </c>
      <c r="O71" s="1">
        <v>0</v>
      </c>
      <c r="P71" s="1">
        <v>3.35</v>
      </c>
      <c r="Q71" s="1">
        <v>3.35</v>
      </c>
      <c r="R71" s="1">
        <v>0</v>
      </c>
      <c r="S71" s="1">
        <v>0</v>
      </c>
      <c r="T71" s="1">
        <v>9.4600000000000009</v>
      </c>
      <c r="U71" s="1">
        <v>3.35</v>
      </c>
      <c r="V71" s="1">
        <v>0</v>
      </c>
      <c r="W71" s="1">
        <v>0</v>
      </c>
      <c r="X71" s="1">
        <v>0</v>
      </c>
      <c r="Y71" s="1">
        <v>0.47</v>
      </c>
      <c r="Z71" s="1">
        <v>3.85</v>
      </c>
      <c r="AA71" s="1">
        <v>3.85</v>
      </c>
      <c r="AB71" s="1">
        <v>6.35</v>
      </c>
      <c r="AC71" s="1">
        <v>2.75</v>
      </c>
      <c r="AD71" s="1">
        <v>0</v>
      </c>
      <c r="AE71" s="1">
        <v>0.95</v>
      </c>
      <c r="AF71" s="1">
        <v>0.95</v>
      </c>
      <c r="AG71" s="1">
        <v>0</v>
      </c>
      <c r="AH71" s="1">
        <v>0</v>
      </c>
      <c r="AI71" s="1">
        <v>4</v>
      </c>
      <c r="AJ71" s="1">
        <v>3.1</v>
      </c>
      <c r="AK71" s="1">
        <v>4.3</v>
      </c>
      <c r="AL71" s="1">
        <v>3.6</v>
      </c>
      <c r="AM71" s="1">
        <v>0</v>
      </c>
      <c r="AN71" s="1">
        <v>0.2</v>
      </c>
      <c r="AO71" s="1">
        <v>0</v>
      </c>
      <c r="AP71" s="1">
        <v>0</v>
      </c>
      <c r="AQ71" s="1">
        <v>0</v>
      </c>
      <c r="AR71" s="1">
        <v>5.9</v>
      </c>
      <c r="AS71" s="1">
        <v>1.4</v>
      </c>
      <c r="AT71" s="1">
        <v>2</v>
      </c>
      <c r="AU71" s="1">
        <v>3</v>
      </c>
      <c r="AV71" s="1">
        <v>0</v>
      </c>
      <c r="AW71" s="1">
        <v>0</v>
      </c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 t="s">
        <v>0</v>
      </c>
      <c r="BL71" s="1">
        <v>0</v>
      </c>
      <c r="BM71" s="1">
        <v>0.4</v>
      </c>
      <c r="BN71" s="1">
        <v>0</v>
      </c>
      <c r="BO71" s="1">
        <v>4.0999999999999996</v>
      </c>
      <c r="BP71" s="1">
        <v>0</v>
      </c>
      <c r="BQ71" s="1">
        <v>1.42</v>
      </c>
      <c r="BR71" s="1">
        <v>3.54</v>
      </c>
      <c r="BS71" s="1">
        <v>0.9</v>
      </c>
      <c r="BT71" s="1">
        <v>2.97</v>
      </c>
      <c r="BU71" s="1">
        <v>0.5</v>
      </c>
      <c r="BV71" s="1">
        <v>0</v>
      </c>
      <c r="BW71" s="1">
        <v>1.1100000000000001</v>
      </c>
      <c r="BX71" s="1">
        <v>0</v>
      </c>
      <c r="BY71" s="1">
        <v>5.42</v>
      </c>
      <c r="BZ71" s="1">
        <v>0</v>
      </c>
      <c r="CA71" s="1" t="s">
        <v>141</v>
      </c>
      <c r="CB71" s="1"/>
      <c r="CC71" s="1"/>
      <c r="CD71" s="1"/>
      <c r="CE71" s="1"/>
      <c r="CF71" s="1"/>
      <c r="CG71" s="1"/>
      <c r="CH71" s="31">
        <v>67</v>
      </c>
      <c r="CI71" s="32"/>
      <c r="CJ71" s="33" t="s">
        <v>74</v>
      </c>
      <c r="CK71" s="34" t="str">
        <f t="shared" si="1"/>
        <v>TA 28111 35928</v>
      </c>
      <c r="CL71" s="35">
        <v>528111.5</v>
      </c>
      <c r="CM71" s="35">
        <v>435928.2</v>
      </c>
      <c r="CN71" s="36">
        <v>53.803879999999999</v>
      </c>
      <c r="CO71" s="36">
        <v>-5.6140000000000002E-2</v>
      </c>
      <c r="CP71" s="13">
        <v>674.96148038239926</v>
      </c>
      <c r="CQ71" s="35">
        <v>21.3</v>
      </c>
      <c r="CR71" s="37">
        <v>71</v>
      </c>
      <c r="CS71" s="38" t="s">
        <v>12</v>
      </c>
    </row>
    <row r="72" spans="1:97" ht="13.35" customHeight="1" x14ac:dyDescent="0.3">
      <c r="A72" s="31">
        <v>68</v>
      </c>
      <c r="B72" s="4" t="s">
        <v>1</v>
      </c>
      <c r="C72" s="4">
        <v>0.45500000000000002</v>
      </c>
      <c r="D72" s="4">
        <v>0.45500000000000002</v>
      </c>
      <c r="E72" s="4">
        <v>0.76</v>
      </c>
      <c r="F72" s="4">
        <v>0.76</v>
      </c>
      <c r="G72" s="4">
        <v>0</v>
      </c>
      <c r="H72" s="4">
        <v>0</v>
      </c>
      <c r="I72" s="4">
        <v>4.8849999999999998</v>
      </c>
      <c r="J72" s="4">
        <v>4.8849999999999998</v>
      </c>
      <c r="K72" s="4">
        <v>0</v>
      </c>
      <c r="L72" s="4">
        <v>0</v>
      </c>
      <c r="M72" s="4">
        <v>1.52</v>
      </c>
      <c r="N72" s="4">
        <v>0.61</v>
      </c>
      <c r="O72" s="4">
        <v>0.61</v>
      </c>
      <c r="P72" s="4">
        <v>0.45500000000000002</v>
      </c>
      <c r="Q72" s="4">
        <v>0.45500000000000002</v>
      </c>
      <c r="R72" s="4">
        <v>0</v>
      </c>
      <c r="S72" s="4">
        <v>0</v>
      </c>
      <c r="T72" s="4">
        <v>1.22</v>
      </c>
      <c r="U72" s="4">
        <v>7.62</v>
      </c>
      <c r="V72" s="4">
        <v>2.44</v>
      </c>
      <c r="W72" s="4">
        <v>0.91</v>
      </c>
      <c r="X72" s="4">
        <v>0.3</v>
      </c>
      <c r="Y72" s="4">
        <v>0.26</v>
      </c>
      <c r="Z72" s="4">
        <v>1.3</v>
      </c>
      <c r="AA72" s="4">
        <v>1.3</v>
      </c>
      <c r="AB72" s="4">
        <v>12.7</v>
      </c>
      <c r="AC72" s="4">
        <v>0.3</v>
      </c>
      <c r="AD72" s="4">
        <v>0.5</v>
      </c>
      <c r="AE72" s="4">
        <v>0</v>
      </c>
      <c r="AF72" s="4">
        <v>0</v>
      </c>
      <c r="AG72" s="4">
        <v>0</v>
      </c>
      <c r="AH72" s="4">
        <v>2.7</v>
      </c>
      <c r="AI72" s="4">
        <v>5.6</v>
      </c>
      <c r="AJ72" s="4">
        <v>0</v>
      </c>
      <c r="AK72" s="4">
        <v>5.3</v>
      </c>
      <c r="AL72" s="4">
        <v>0.5</v>
      </c>
      <c r="AM72" s="4">
        <v>2.9</v>
      </c>
      <c r="AN72" s="4">
        <v>0</v>
      </c>
      <c r="AO72" s="4">
        <v>0.4</v>
      </c>
      <c r="AP72" s="4">
        <v>0.1</v>
      </c>
      <c r="AQ72" s="4">
        <v>0.3</v>
      </c>
      <c r="AR72" s="4">
        <v>7.2</v>
      </c>
      <c r="AS72" s="4">
        <v>3.8</v>
      </c>
      <c r="AT72" s="4">
        <v>3</v>
      </c>
      <c r="AU72" s="4">
        <v>0.2</v>
      </c>
      <c r="AV72" s="4">
        <v>0.2</v>
      </c>
      <c r="AW72" s="4">
        <v>0.2</v>
      </c>
      <c r="AX72" s="4">
        <v>0</v>
      </c>
      <c r="AY72" s="4">
        <v>0.2</v>
      </c>
      <c r="AZ72" s="4">
        <v>0</v>
      </c>
      <c r="BA72" s="4">
        <v>6.1</v>
      </c>
      <c r="BB72" s="4">
        <v>0</v>
      </c>
      <c r="BC72" s="4">
        <v>1.5</v>
      </c>
      <c r="BD72" s="4">
        <v>0.5</v>
      </c>
      <c r="BE72" s="4">
        <v>0</v>
      </c>
      <c r="BF72" s="4">
        <v>0</v>
      </c>
      <c r="BG72" s="4">
        <v>1.5</v>
      </c>
      <c r="BH72" s="4">
        <v>1.5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15.2</v>
      </c>
      <c r="BO72" s="4">
        <v>0</v>
      </c>
      <c r="BP72" s="4">
        <v>0</v>
      </c>
      <c r="BQ72" s="4">
        <v>6.05</v>
      </c>
      <c r="BR72" s="4">
        <v>0</v>
      </c>
      <c r="BS72" s="4">
        <v>0</v>
      </c>
      <c r="BT72" s="4">
        <v>0</v>
      </c>
      <c r="BU72" s="4">
        <v>0</v>
      </c>
      <c r="BV72" s="4">
        <v>5.42</v>
      </c>
      <c r="BW72" s="4">
        <v>0</v>
      </c>
      <c r="BX72" s="4">
        <v>2.36</v>
      </c>
      <c r="BY72" s="4">
        <v>0</v>
      </c>
      <c r="BZ72" s="4">
        <v>0</v>
      </c>
      <c r="CA72" s="1" t="s">
        <v>141</v>
      </c>
      <c r="CB72" s="4"/>
      <c r="CC72" s="4"/>
      <c r="CD72" s="4"/>
      <c r="CE72" s="4"/>
      <c r="CF72" s="4"/>
      <c r="CG72" s="4"/>
      <c r="CH72" s="31">
        <v>68</v>
      </c>
      <c r="CI72" s="32"/>
      <c r="CJ72" s="33" t="s">
        <v>75</v>
      </c>
      <c r="CK72" s="34" t="str">
        <f t="shared" si="1"/>
        <v>TA 28492 35538</v>
      </c>
      <c r="CL72" s="35">
        <v>528492.19999999995</v>
      </c>
      <c r="CM72" s="35">
        <v>435538.4</v>
      </c>
      <c r="CN72" s="36">
        <v>53.800280000000001</v>
      </c>
      <c r="CO72" s="36">
        <v>-5.0520000000000002E-2</v>
      </c>
      <c r="CP72" s="13">
        <v>545.21647077101409</v>
      </c>
      <c r="CQ72" s="35">
        <v>23</v>
      </c>
      <c r="CR72" s="37">
        <v>72</v>
      </c>
      <c r="CS72" s="38" t="s">
        <v>12</v>
      </c>
    </row>
    <row r="73" spans="1:97" ht="13.35" customHeight="1" x14ac:dyDescent="0.3">
      <c r="A73" s="31">
        <v>69</v>
      </c>
      <c r="B73" s="4" t="s">
        <v>1</v>
      </c>
      <c r="C73" s="4">
        <v>0.45500000000000002</v>
      </c>
      <c r="D73" s="4">
        <v>0.45500000000000002</v>
      </c>
      <c r="E73" s="4">
        <v>0.155</v>
      </c>
      <c r="F73" s="4">
        <v>0.155</v>
      </c>
      <c r="G73" s="4">
        <v>0</v>
      </c>
      <c r="H73" s="4">
        <v>0</v>
      </c>
      <c r="I73" s="4">
        <v>1.52</v>
      </c>
      <c r="J73" s="4">
        <v>1.52</v>
      </c>
      <c r="K73" s="4">
        <v>0.91500000000000004</v>
      </c>
      <c r="L73" s="4">
        <v>0.91500000000000004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8.5399999999999991</v>
      </c>
      <c r="U73" s="4">
        <v>2.44</v>
      </c>
      <c r="V73" s="4">
        <v>0</v>
      </c>
      <c r="W73" s="4">
        <v>0</v>
      </c>
      <c r="X73" s="4">
        <v>3.35</v>
      </c>
      <c r="Y73" s="4">
        <v>0.15</v>
      </c>
      <c r="Z73" s="4">
        <v>4.2</v>
      </c>
      <c r="AA73" s="4">
        <v>4.2</v>
      </c>
      <c r="AB73" s="4">
        <v>11.3</v>
      </c>
      <c r="AC73" s="4" t="s">
        <v>0</v>
      </c>
      <c r="AD73" s="4">
        <v>0.4</v>
      </c>
      <c r="AE73" s="4">
        <v>2.1</v>
      </c>
      <c r="AF73" s="4">
        <v>7.6</v>
      </c>
      <c r="AG73" s="4">
        <v>0.8</v>
      </c>
      <c r="AH73" s="4">
        <v>1.5</v>
      </c>
      <c r="AI73" s="4">
        <v>0.1</v>
      </c>
      <c r="AJ73" s="4">
        <v>0.2</v>
      </c>
      <c r="AK73" s="4">
        <v>2.6</v>
      </c>
      <c r="AL73" s="4">
        <v>1.1000000000000001</v>
      </c>
      <c r="AM73" s="4">
        <v>0.2</v>
      </c>
      <c r="AN73" s="4">
        <v>0.3</v>
      </c>
      <c r="AO73" s="4" t="s">
        <v>0</v>
      </c>
      <c r="AP73" s="4">
        <v>0</v>
      </c>
      <c r="AQ73" s="4">
        <v>0</v>
      </c>
      <c r="AR73" s="4">
        <v>2.6</v>
      </c>
      <c r="AS73" s="4">
        <v>0</v>
      </c>
      <c r="AT73" s="4">
        <v>4.8</v>
      </c>
      <c r="AU73" s="4">
        <v>1.2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5.9</v>
      </c>
      <c r="BB73" s="4">
        <v>0.45</v>
      </c>
      <c r="BC73" s="4">
        <v>0.45</v>
      </c>
      <c r="BD73" s="4">
        <v>5.0999999999999996</v>
      </c>
      <c r="BE73" s="4">
        <v>8.3000000000000007</v>
      </c>
      <c r="BF73" s="4">
        <v>2.7</v>
      </c>
      <c r="BG73" s="4">
        <v>0</v>
      </c>
      <c r="BH73" s="4">
        <v>0</v>
      </c>
      <c r="BI73" s="4">
        <v>2</v>
      </c>
      <c r="BJ73" s="4">
        <v>0.6</v>
      </c>
      <c r="BK73" s="4">
        <v>0</v>
      </c>
      <c r="BL73" s="4">
        <v>0.3</v>
      </c>
      <c r="BM73" s="4">
        <v>0</v>
      </c>
      <c r="BN73" s="4">
        <v>0</v>
      </c>
      <c r="BO73" s="4">
        <v>1.6</v>
      </c>
      <c r="BP73" s="4">
        <v>1.72</v>
      </c>
      <c r="BQ73" s="4">
        <v>5.2993506493506501</v>
      </c>
      <c r="BR73" s="4">
        <v>0.97</v>
      </c>
      <c r="BS73" s="4">
        <v>0</v>
      </c>
      <c r="BT73" s="4">
        <v>10.199999999999999</v>
      </c>
      <c r="BU73" s="4">
        <v>0</v>
      </c>
      <c r="BV73" s="4">
        <v>0</v>
      </c>
      <c r="BW73" s="4">
        <v>0</v>
      </c>
      <c r="BX73" s="4">
        <v>0</v>
      </c>
      <c r="BY73" s="4">
        <v>7.39</v>
      </c>
      <c r="BZ73" s="4">
        <v>1.1299999999999999</v>
      </c>
      <c r="CA73" s="1" t="s">
        <v>141</v>
      </c>
      <c r="CB73" s="4"/>
      <c r="CC73" s="4"/>
      <c r="CD73" s="4"/>
      <c r="CE73" s="4"/>
      <c r="CF73" s="4"/>
      <c r="CG73" s="4"/>
      <c r="CH73" s="31">
        <v>69</v>
      </c>
      <c r="CI73" s="32"/>
      <c r="CJ73" s="33" t="s">
        <v>76</v>
      </c>
      <c r="CK73" s="34" t="str">
        <f t="shared" si="1"/>
        <v>TA 28910 34972</v>
      </c>
      <c r="CL73" s="35">
        <v>528910.6</v>
      </c>
      <c r="CM73" s="35">
        <v>434972.1</v>
      </c>
      <c r="CN73" s="36">
        <v>53.795099999999998</v>
      </c>
      <c r="CO73" s="36">
        <v>-4.4420000000000001E-2</v>
      </c>
      <c r="CP73" s="13">
        <v>703.61921520094938</v>
      </c>
      <c r="CQ73" s="35">
        <v>18.399999999999999</v>
      </c>
      <c r="CR73" s="37"/>
      <c r="CS73" s="38"/>
    </row>
    <row r="74" spans="1:97" ht="13.35" customHeight="1" x14ac:dyDescent="0.3">
      <c r="A74" s="31">
        <v>70</v>
      </c>
      <c r="B74" s="1" t="s">
        <v>1</v>
      </c>
      <c r="C74" s="1">
        <v>0.61</v>
      </c>
      <c r="D74" s="1">
        <v>0.61</v>
      </c>
      <c r="E74" s="1">
        <v>1.52</v>
      </c>
      <c r="F74" s="1">
        <v>1.52</v>
      </c>
      <c r="G74" s="1">
        <v>0.61</v>
      </c>
      <c r="H74" s="1">
        <v>0.61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 t="s">
        <v>0</v>
      </c>
      <c r="W74" s="1">
        <v>0</v>
      </c>
      <c r="X74" s="1">
        <v>0</v>
      </c>
      <c r="Y74" s="1">
        <v>5.6</v>
      </c>
      <c r="Z74" s="1">
        <v>0.35</v>
      </c>
      <c r="AA74" s="1">
        <v>0.35</v>
      </c>
      <c r="AB74" s="1">
        <v>3</v>
      </c>
      <c r="AC74" s="1">
        <v>4.8</v>
      </c>
      <c r="AD74" s="1">
        <v>3.1</v>
      </c>
      <c r="AE74" s="1"/>
      <c r="AF74" s="1" t="s">
        <v>0</v>
      </c>
      <c r="AG74" s="1">
        <v>9.4</v>
      </c>
      <c r="AH74" s="1">
        <v>0.4</v>
      </c>
      <c r="AI74" s="1">
        <v>1.6</v>
      </c>
      <c r="AJ74" s="1">
        <v>0</v>
      </c>
      <c r="AK74" s="1">
        <v>2.7</v>
      </c>
      <c r="AL74" s="1">
        <v>0</v>
      </c>
      <c r="AM74" s="1">
        <v>1.8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5.6</v>
      </c>
      <c r="AT74" s="1">
        <v>5.6</v>
      </c>
      <c r="AU74" s="1">
        <v>1.7</v>
      </c>
      <c r="AV74" s="1">
        <v>0.6</v>
      </c>
      <c r="AW74" s="1">
        <v>0</v>
      </c>
      <c r="AX74" s="1">
        <v>0</v>
      </c>
      <c r="AY74" s="1">
        <v>0.9</v>
      </c>
      <c r="AZ74" s="1">
        <v>0</v>
      </c>
      <c r="BA74" s="1">
        <v>0</v>
      </c>
      <c r="BB74" s="1">
        <v>0</v>
      </c>
      <c r="BC74" s="1">
        <v>2.15</v>
      </c>
      <c r="BD74" s="1">
        <v>2.15</v>
      </c>
      <c r="BE74" s="1">
        <v>1.9</v>
      </c>
      <c r="BF74" s="1">
        <v>2.9</v>
      </c>
      <c r="BG74" s="1">
        <v>0.25</v>
      </c>
      <c r="BH74" s="1">
        <v>0.25</v>
      </c>
      <c r="BI74" s="1">
        <v>1.5</v>
      </c>
      <c r="BJ74" s="1">
        <v>0</v>
      </c>
      <c r="BK74" s="1">
        <v>0</v>
      </c>
      <c r="BL74" s="1">
        <v>0</v>
      </c>
      <c r="BM74" s="1">
        <v>0.3</v>
      </c>
      <c r="BN74" s="1">
        <v>0.4</v>
      </c>
      <c r="BO74" s="1">
        <v>0</v>
      </c>
      <c r="BP74" s="1">
        <v>0.22</v>
      </c>
      <c r="BQ74" s="1">
        <v>5.5340767927724501</v>
      </c>
      <c r="BR74" s="1">
        <v>0</v>
      </c>
      <c r="BS74" s="1">
        <v>3</v>
      </c>
      <c r="BT74" s="1">
        <v>2.77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 t="s">
        <v>141</v>
      </c>
      <c r="CB74" s="1"/>
      <c r="CC74" s="1"/>
      <c r="CD74" s="1"/>
      <c r="CE74" s="1"/>
      <c r="CF74" s="1"/>
      <c r="CG74" s="1"/>
      <c r="CH74" s="31">
        <v>70</v>
      </c>
      <c r="CI74" s="32"/>
      <c r="CJ74" s="33" t="s">
        <v>77</v>
      </c>
      <c r="CK74" s="34" t="str">
        <f t="shared" si="1"/>
        <v>TA 29062 34347</v>
      </c>
      <c r="CL74" s="35">
        <v>529062.6</v>
      </c>
      <c r="CM74" s="35">
        <v>434347.6</v>
      </c>
      <c r="CN74" s="36">
        <v>53.789439999999999</v>
      </c>
      <c r="CO74" s="36">
        <v>-4.2369999999999998E-2</v>
      </c>
      <c r="CP74" s="13">
        <v>643.21769254273477</v>
      </c>
      <c r="CQ74" s="35">
        <v>23.2</v>
      </c>
      <c r="CR74" s="37">
        <v>75</v>
      </c>
      <c r="CS74" s="38" t="s">
        <v>12</v>
      </c>
    </row>
    <row r="75" spans="1:97" ht="13.35" customHeight="1" x14ac:dyDescent="0.3">
      <c r="A75" s="31">
        <v>71</v>
      </c>
      <c r="B75" s="1" t="s">
        <v>1</v>
      </c>
      <c r="C75" s="1">
        <v>2.895</v>
      </c>
      <c r="D75" s="1">
        <v>2.895</v>
      </c>
      <c r="E75" s="1">
        <v>0</v>
      </c>
      <c r="F75" s="1">
        <v>0</v>
      </c>
      <c r="G75" s="1">
        <v>0</v>
      </c>
      <c r="H75" s="1">
        <v>0</v>
      </c>
      <c r="I75" s="1">
        <v>7.7499999999999999E-2</v>
      </c>
      <c r="J75" s="1">
        <v>7.7499999999999999E-2</v>
      </c>
      <c r="K75" s="1">
        <v>7.7499999999999999E-2</v>
      </c>
      <c r="L75" s="1">
        <v>7.7499999999999999E-2</v>
      </c>
      <c r="M75" s="1">
        <v>0</v>
      </c>
      <c r="N75" s="1">
        <v>0</v>
      </c>
      <c r="O75" s="1">
        <v>0</v>
      </c>
      <c r="P75" s="1">
        <v>0.30499999999999999</v>
      </c>
      <c r="Q75" s="1">
        <v>0.30499999999999999</v>
      </c>
      <c r="R75" s="1">
        <v>0.31</v>
      </c>
      <c r="S75" s="1">
        <v>0</v>
      </c>
      <c r="T75" s="1">
        <v>3.65</v>
      </c>
      <c r="U75" s="1">
        <v>1.22</v>
      </c>
      <c r="V75" s="1">
        <v>0</v>
      </c>
      <c r="W75" s="1">
        <v>17.07</v>
      </c>
      <c r="X75" s="1">
        <v>0.61</v>
      </c>
      <c r="Y75" s="1">
        <v>5.88</v>
      </c>
      <c r="Z75" s="1">
        <v>4.25</v>
      </c>
      <c r="AA75" s="1">
        <v>4.25</v>
      </c>
      <c r="AB75" s="1">
        <v>0</v>
      </c>
      <c r="AC75" s="1">
        <v>9.8000000000000007</v>
      </c>
      <c r="AD75" s="1">
        <v>13.3</v>
      </c>
      <c r="AE75" s="1">
        <v>2</v>
      </c>
      <c r="AF75" s="1">
        <v>0</v>
      </c>
      <c r="AG75" s="1">
        <v>0</v>
      </c>
      <c r="AH75" s="1">
        <v>2.2999999999999998</v>
      </c>
      <c r="AI75" s="1">
        <v>0</v>
      </c>
      <c r="AJ75" s="1">
        <v>0</v>
      </c>
      <c r="AK75" s="1">
        <v>3.1</v>
      </c>
      <c r="AL75" s="1">
        <v>0.2</v>
      </c>
      <c r="AM75" s="1">
        <v>2</v>
      </c>
      <c r="AN75" s="1">
        <v>2.5</v>
      </c>
      <c r="AO75" s="1">
        <v>0.2</v>
      </c>
      <c r="AP75" s="1">
        <v>0.3</v>
      </c>
      <c r="AQ75" s="1"/>
      <c r="AR75" s="1"/>
      <c r="AS75" s="1"/>
      <c r="AT75" s="1"/>
      <c r="AU75" s="1"/>
      <c r="AV75" s="1"/>
      <c r="AW75" s="1" t="s">
        <v>0</v>
      </c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 t="s">
        <v>0</v>
      </c>
      <c r="BL75" s="1">
        <v>0.2</v>
      </c>
      <c r="BM75" s="1">
        <v>0</v>
      </c>
      <c r="BN75" s="1">
        <v>0.2</v>
      </c>
      <c r="BO75" s="1">
        <v>1.3</v>
      </c>
      <c r="BP75" s="1">
        <v>0</v>
      </c>
      <c r="BQ75" s="1">
        <v>0.34</v>
      </c>
      <c r="BR75" s="1">
        <v>0</v>
      </c>
      <c r="BS75" s="1">
        <v>0</v>
      </c>
      <c r="BT75" s="1">
        <v>0.3</v>
      </c>
      <c r="BU75" s="1">
        <v>6.5</v>
      </c>
      <c r="BV75" s="1">
        <v>1.58</v>
      </c>
      <c r="BW75" s="1">
        <v>0</v>
      </c>
      <c r="BX75" s="1">
        <v>0</v>
      </c>
      <c r="BY75" s="1">
        <v>0</v>
      </c>
      <c r="BZ75" s="1">
        <v>1.98</v>
      </c>
      <c r="CA75" s="1" t="s">
        <v>141</v>
      </c>
      <c r="CB75" s="1"/>
      <c r="CC75" s="1"/>
      <c r="CD75" s="1"/>
      <c r="CE75" s="1"/>
      <c r="CF75" s="1"/>
      <c r="CG75" s="1"/>
      <c r="CH75" s="31">
        <v>71</v>
      </c>
      <c r="CI75" s="32"/>
      <c r="CJ75" s="33" t="s">
        <v>78</v>
      </c>
      <c r="CK75" s="34" t="str">
        <f t="shared" si="1"/>
        <v>TA 29417 34136</v>
      </c>
      <c r="CL75" s="35">
        <v>529417.6</v>
      </c>
      <c r="CM75" s="35">
        <v>434136.8</v>
      </c>
      <c r="CN75" s="36">
        <v>53.787460000000003</v>
      </c>
      <c r="CO75" s="36">
        <v>-3.7080000000000002E-2</v>
      </c>
      <c r="CP75" s="13">
        <v>412.97215402494152</v>
      </c>
      <c r="CQ75" s="35">
        <v>19.100000000000001</v>
      </c>
      <c r="CR75" s="37"/>
      <c r="CS75" s="38"/>
    </row>
    <row r="76" spans="1:97" ht="13.35" customHeight="1" x14ac:dyDescent="0.3">
      <c r="A76" s="31">
        <v>72</v>
      </c>
      <c r="B76" s="1" t="s">
        <v>1</v>
      </c>
      <c r="C76" s="1">
        <v>0.76500000000000001</v>
      </c>
      <c r="D76" s="1">
        <v>0.76500000000000001</v>
      </c>
      <c r="E76" s="1">
        <v>0</v>
      </c>
      <c r="F76" s="1">
        <v>0</v>
      </c>
      <c r="G76" s="1">
        <v>2.44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3.39</v>
      </c>
      <c r="P76" s="1">
        <v>0.76500000000000001</v>
      </c>
      <c r="Q76" s="1">
        <v>0.76500000000000001</v>
      </c>
      <c r="R76" s="1">
        <v>0</v>
      </c>
      <c r="S76" s="1">
        <v>0</v>
      </c>
      <c r="T76" s="1">
        <v>5.79</v>
      </c>
      <c r="U76" s="1">
        <v>1.53</v>
      </c>
      <c r="V76" s="1">
        <v>0</v>
      </c>
      <c r="W76" s="1">
        <v>0</v>
      </c>
      <c r="X76" s="1">
        <v>0.61</v>
      </c>
      <c r="Y76" s="1">
        <v>0</v>
      </c>
      <c r="Z76" s="1">
        <v>3.375</v>
      </c>
      <c r="AA76" s="1">
        <v>3.375</v>
      </c>
      <c r="AB76" s="1">
        <v>0.3</v>
      </c>
      <c r="AC76" s="1">
        <v>0.3</v>
      </c>
      <c r="AD76" s="1">
        <v>7</v>
      </c>
      <c r="AE76" s="1">
        <v>3.6</v>
      </c>
      <c r="AF76" s="1">
        <v>3.1</v>
      </c>
      <c r="AG76" s="1">
        <v>0.4</v>
      </c>
      <c r="AH76" s="1">
        <v>0.9</v>
      </c>
      <c r="AI76" s="1">
        <v>1</v>
      </c>
      <c r="AJ76" s="1">
        <v>0</v>
      </c>
      <c r="AK76" s="1">
        <v>0.4</v>
      </c>
      <c r="AL76" s="1">
        <v>0</v>
      </c>
      <c r="AM76" s="1">
        <v>0.1</v>
      </c>
      <c r="AN76" s="1">
        <v>0</v>
      </c>
      <c r="AO76" s="1">
        <v>6.9</v>
      </c>
      <c r="AP76" s="1">
        <v>1.1000000000000001</v>
      </c>
      <c r="AQ76" s="1">
        <v>0.1</v>
      </c>
      <c r="AR76" s="1">
        <v>5.3</v>
      </c>
      <c r="AS76" s="1">
        <v>0.1</v>
      </c>
      <c r="AT76" s="1">
        <v>0.1</v>
      </c>
      <c r="AU76" s="1">
        <v>1.8</v>
      </c>
      <c r="AV76" s="1">
        <v>0</v>
      </c>
      <c r="AW76" s="1">
        <v>0</v>
      </c>
      <c r="AX76" s="1">
        <v>0</v>
      </c>
      <c r="AY76" s="1">
        <v>0.3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4</v>
      </c>
      <c r="BF76" s="1">
        <v>4</v>
      </c>
      <c r="BG76" s="1">
        <v>0.8</v>
      </c>
      <c r="BH76" s="1">
        <v>0.4</v>
      </c>
      <c r="BI76" s="1">
        <v>0</v>
      </c>
      <c r="BJ76" s="1">
        <v>0.3</v>
      </c>
      <c r="BK76" s="1">
        <v>1</v>
      </c>
      <c r="BL76" s="1">
        <v>0</v>
      </c>
      <c r="BM76" s="1">
        <v>6.4</v>
      </c>
      <c r="BN76" s="1">
        <v>0.3</v>
      </c>
      <c r="BO76" s="1">
        <v>0</v>
      </c>
      <c r="BP76" s="1">
        <v>0</v>
      </c>
      <c r="BQ76" s="1">
        <v>2.04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4.4000000000000004</v>
      </c>
      <c r="BY76" s="1">
        <v>2.68</v>
      </c>
      <c r="BZ76" s="1">
        <v>0</v>
      </c>
      <c r="CA76" s="1" t="s">
        <v>141</v>
      </c>
      <c r="CB76" s="1"/>
      <c r="CC76" s="1"/>
      <c r="CD76" s="1"/>
      <c r="CE76" s="1"/>
      <c r="CF76" s="1"/>
      <c r="CG76" s="1"/>
      <c r="CH76" s="31">
        <v>72</v>
      </c>
      <c r="CI76" s="32"/>
      <c r="CJ76" s="33" t="s">
        <v>79</v>
      </c>
      <c r="CK76" s="34" t="str">
        <f t="shared" si="1"/>
        <v>TA 29806 33763</v>
      </c>
      <c r="CL76" s="35">
        <v>529806.80000000005</v>
      </c>
      <c r="CM76" s="35">
        <v>433763.4</v>
      </c>
      <c r="CN76" s="36">
        <v>53.784010000000002</v>
      </c>
      <c r="CO76" s="36">
        <v>-3.1329999999999997E-2</v>
      </c>
      <c r="CP76" s="13">
        <v>538.93413326676568</v>
      </c>
      <c r="CQ76" s="35">
        <v>24.7</v>
      </c>
      <c r="CR76" s="37"/>
      <c r="CS76" s="38"/>
    </row>
    <row r="77" spans="1:97" ht="13.35" customHeight="1" x14ac:dyDescent="0.3">
      <c r="A77" s="31">
        <v>73</v>
      </c>
      <c r="B77" s="1" t="s">
        <v>1</v>
      </c>
      <c r="C77" s="1">
        <v>0.30499999999999999</v>
      </c>
      <c r="D77" s="1">
        <v>0.30499999999999999</v>
      </c>
      <c r="E77" s="1">
        <v>0.76</v>
      </c>
      <c r="F77" s="1">
        <v>0.76</v>
      </c>
      <c r="G77" s="1">
        <v>2.13</v>
      </c>
      <c r="H77" s="1">
        <v>0</v>
      </c>
      <c r="I77" s="1">
        <v>1.1425000000000001</v>
      </c>
      <c r="J77" s="1">
        <v>1.1425000000000001</v>
      </c>
      <c r="K77" s="1">
        <v>1.1425000000000001</v>
      </c>
      <c r="L77" s="1">
        <v>1.1425000000000001</v>
      </c>
      <c r="M77" s="1">
        <v>0</v>
      </c>
      <c r="N77" s="1">
        <v>0</v>
      </c>
      <c r="O77" s="1">
        <v>0</v>
      </c>
      <c r="P77" s="1">
        <v>0.45500000000000002</v>
      </c>
      <c r="Q77" s="1">
        <v>0.45500000000000002</v>
      </c>
      <c r="R77" s="1">
        <v>0.61</v>
      </c>
      <c r="S77" s="1">
        <v>0</v>
      </c>
      <c r="T77" s="1">
        <v>1.52</v>
      </c>
      <c r="U77" s="1">
        <v>0.31</v>
      </c>
      <c r="V77" s="1">
        <v>0</v>
      </c>
      <c r="W77" s="1">
        <v>0</v>
      </c>
      <c r="X77" s="1">
        <v>0</v>
      </c>
      <c r="Y77" s="1">
        <v>0</v>
      </c>
      <c r="Z77" s="1">
        <v>1.87</v>
      </c>
      <c r="AA77" s="1">
        <v>1.87</v>
      </c>
      <c r="AB77" s="1">
        <v>2</v>
      </c>
      <c r="AC77" s="1">
        <v>0</v>
      </c>
      <c r="AD77" s="1">
        <v>0</v>
      </c>
      <c r="AE77" s="1">
        <v>4</v>
      </c>
      <c r="AF77" s="1">
        <v>0.3</v>
      </c>
      <c r="AG77" s="1">
        <v>2.6</v>
      </c>
      <c r="AH77" s="1">
        <v>4.5999999999999996</v>
      </c>
      <c r="AI77" s="1">
        <v>1.6</v>
      </c>
      <c r="AJ77" s="1">
        <v>0</v>
      </c>
      <c r="AK77" s="1">
        <v>5.7</v>
      </c>
      <c r="AL77" s="1">
        <v>0.3</v>
      </c>
      <c r="AM77" s="1" t="s">
        <v>0</v>
      </c>
      <c r="AN77" s="1">
        <v>5.6</v>
      </c>
      <c r="AO77" s="1">
        <v>0.3</v>
      </c>
      <c r="AP77" s="1">
        <v>0</v>
      </c>
      <c r="AQ77" s="1">
        <v>0.1</v>
      </c>
      <c r="AR77" s="1">
        <v>0</v>
      </c>
      <c r="AS77" s="1">
        <v>0.1</v>
      </c>
      <c r="AT77" s="1">
        <v>5.7</v>
      </c>
      <c r="AU77" s="1">
        <v>0.4</v>
      </c>
      <c r="AV77" s="1">
        <v>0.8</v>
      </c>
      <c r="AW77" s="1">
        <v>0</v>
      </c>
      <c r="AX77" s="1">
        <v>0.5</v>
      </c>
      <c r="AY77" s="1">
        <v>0.2</v>
      </c>
      <c r="AZ77" s="1">
        <v>0</v>
      </c>
      <c r="BA77" s="1">
        <v>0</v>
      </c>
      <c r="BB77" s="1">
        <v>0</v>
      </c>
      <c r="BC77" s="1">
        <v>0.6</v>
      </c>
      <c r="BD77" s="1" t="s">
        <v>0</v>
      </c>
      <c r="BE77" s="1">
        <v>1.3</v>
      </c>
      <c r="BF77" s="1">
        <v>0.2</v>
      </c>
      <c r="BG77" s="1">
        <v>0.6</v>
      </c>
      <c r="BH77" s="1">
        <v>0</v>
      </c>
      <c r="BI77" s="1">
        <v>0</v>
      </c>
      <c r="BJ77" s="1">
        <v>0.2</v>
      </c>
      <c r="BK77" s="1">
        <v>2.1</v>
      </c>
      <c r="BL77" s="1">
        <v>0</v>
      </c>
      <c r="BM77" s="1">
        <v>5.4</v>
      </c>
      <c r="BN77" s="1">
        <v>1.3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0.8</v>
      </c>
      <c r="BV77" s="1">
        <v>3.75</v>
      </c>
      <c r="BW77" s="1">
        <v>0.67200000000000004</v>
      </c>
      <c r="BX77" s="1">
        <v>0</v>
      </c>
      <c r="BY77" s="1">
        <v>0.99</v>
      </c>
      <c r="BZ77" s="1">
        <v>0</v>
      </c>
      <c r="CA77" s="1" t="s">
        <v>141</v>
      </c>
      <c r="CB77" s="1"/>
      <c r="CC77" s="1"/>
      <c r="CD77" s="1"/>
      <c r="CE77" s="1"/>
      <c r="CF77" s="1"/>
      <c r="CG77" s="1"/>
      <c r="CH77" s="31">
        <v>73</v>
      </c>
      <c r="CI77" s="32"/>
      <c r="CJ77" s="33" t="s">
        <v>80</v>
      </c>
      <c r="CK77" s="34" t="str">
        <f t="shared" si="1"/>
        <v>TA 30091 33366</v>
      </c>
      <c r="CL77" s="35">
        <v>530091.4</v>
      </c>
      <c r="CM77" s="35">
        <v>433366.8</v>
      </c>
      <c r="CN77" s="36">
        <v>53.780380000000001</v>
      </c>
      <c r="CO77" s="36">
        <v>-2.7179999999999999E-2</v>
      </c>
      <c r="CP77" s="13">
        <v>488.70645586077541</v>
      </c>
      <c r="CQ77" s="35">
        <v>19.399999999999999</v>
      </c>
      <c r="CR77" s="37"/>
      <c r="CS77" s="38"/>
    </row>
    <row r="78" spans="1:97" ht="13.35" customHeight="1" x14ac:dyDescent="0.3">
      <c r="A78" s="31">
        <v>74</v>
      </c>
      <c r="B78" s="1" t="s">
        <v>1</v>
      </c>
      <c r="C78" s="1">
        <v>0</v>
      </c>
      <c r="D78" s="1">
        <v>0</v>
      </c>
      <c r="E78" s="1">
        <v>0.155</v>
      </c>
      <c r="F78" s="1">
        <v>0.155</v>
      </c>
      <c r="G78" s="1">
        <v>0.61</v>
      </c>
      <c r="H78" s="1">
        <v>0</v>
      </c>
      <c r="I78" s="1">
        <v>1.675</v>
      </c>
      <c r="J78" s="1">
        <v>1.675</v>
      </c>
      <c r="K78" s="1">
        <v>0.30499999999999999</v>
      </c>
      <c r="L78" s="1">
        <v>0.30499999999999999</v>
      </c>
      <c r="M78" s="1">
        <v>0</v>
      </c>
      <c r="N78" s="1">
        <v>0.31</v>
      </c>
      <c r="O78" s="1">
        <v>0</v>
      </c>
      <c r="P78" s="1">
        <v>0.61</v>
      </c>
      <c r="Q78" s="1">
        <v>0.61</v>
      </c>
      <c r="R78" s="1">
        <v>0</v>
      </c>
      <c r="S78" s="1">
        <v>0</v>
      </c>
      <c r="T78" s="1">
        <v>0</v>
      </c>
      <c r="U78" s="1">
        <v>0.61</v>
      </c>
      <c r="V78" s="1">
        <v>0</v>
      </c>
      <c r="W78" s="1">
        <v>4.57</v>
      </c>
      <c r="X78" s="1">
        <v>0</v>
      </c>
      <c r="Y78" s="1">
        <v>0</v>
      </c>
      <c r="Z78" s="1">
        <v>2.8450000000000002</v>
      </c>
      <c r="AA78" s="1">
        <v>2.8450000000000002</v>
      </c>
      <c r="AB78" s="1">
        <v>2.4</v>
      </c>
      <c r="AC78" s="1">
        <v>1</v>
      </c>
      <c r="AD78" s="1">
        <v>0</v>
      </c>
      <c r="AE78" s="1">
        <v>0</v>
      </c>
      <c r="AF78" s="1">
        <v>2.7</v>
      </c>
      <c r="AG78" s="1">
        <v>0.4</v>
      </c>
      <c r="AH78" s="1">
        <v>3</v>
      </c>
      <c r="AI78" s="1">
        <v>6.7</v>
      </c>
      <c r="AJ78" s="1">
        <v>0</v>
      </c>
      <c r="AK78" s="1">
        <v>2</v>
      </c>
      <c r="AL78" s="1">
        <v>0</v>
      </c>
      <c r="AM78" s="1">
        <v>0</v>
      </c>
      <c r="AN78" s="1">
        <v>0.4</v>
      </c>
      <c r="AO78" s="1">
        <v>0.5</v>
      </c>
      <c r="AP78" s="1">
        <v>0</v>
      </c>
      <c r="AQ78" s="1">
        <v>0</v>
      </c>
      <c r="AR78" s="1">
        <v>3.1</v>
      </c>
      <c r="AS78" s="1">
        <v>3.1</v>
      </c>
      <c r="AT78" s="1" t="s">
        <v>0</v>
      </c>
      <c r="AU78" s="1">
        <v>0.2</v>
      </c>
      <c r="AV78" s="1">
        <v>0</v>
      </c>
      <c r="AW78" s="1">
        <v>3.7</v>
      </c>
      <c r="AX78" s="1">
        <v>0</v>
      </c>
      <c r="AY78" s="1">
        <v>0</v>
      </c>
      <c r="AZ78" s="1">
        <v>0</v>
      </c>
      <c r="BA78" s="1">
        <v>4.5999999999999996</v>
      </c>
      <c r="BB78" s="1">
        <v>0</v>
      </c>
      <c r="BC78" s="1">
        <v>2.7</v>
      </c>
      <c r="BD78" s="1">
        <v>0</v>
      </c>
      <c r="BE78" s="1">
        <v>0</v>
      </c>
      <c r="BF78" s="1">
        <v>2</v>
      </c>
      <c r="BG78" s="1">
        <v>0.3</v>
      </c>
      <c r="BH78" s="1">
        <v>0.3</v>
      </c>
      <c r="BI78" s="1">
        <v>0.2</v>
      </c>
      <c r="BJ78" s="1">
        <v>0.1</v>
      </c>
      <c r="BK78" s="1">
        <v>0</v>
      </c>
      <c r="BL78" s="1">
        <v>0.3</v>
      </c>
      <c r="BM78" s="1">
        <v>0</v>
      </c>
      <c r="BN78" s="1">
        <v>1.9</v>
      </c>
      <c r="BO78" s="1">
        <v>6</v>
      </c>
      <c r="BP78" s="1">
        <v>0</v>
      </c>
      <c r="BQ78" s="1">
        <v>0</v>
      </c>
      <c r="BR78" s="1">
        <v>0.95</v>
      </c>
      <c r="BS78" s="1">
        <v>1.85</v>
      </c>
      <c r="BT78" s="1">
        <v>2.78</v>
      </c>
      <c r="BU78" s="1">
        <v>0</v>
      </c>
      <c r="BV78" s="1">
        <v>0</v>
      </c>
      <c r="BW78" s="1">
        <v>4.8179999999999996</v>
      </c>
      <c r="BX78" s="1">
        <v>0</v>
      </c>
      <c r="BY78" s="1">
        <v>0</v>
      </c>
      <c r="BZ78" s="1">
        <v>0</v>
      </c>
      <c r="CA78" s="1" t="s">
        <v>141</v>
      </c>
      <c r="CB78" s="1"/>
      <c r="CC78" s="1"/>
      <c r="CD78" s="1"/>
      <c r="CE78" s="1"/>
      <c r="CF78" s="1"/>
      <c r="CG78" s="1"/>
      <c r="CH78" s="31">
        <v>74</v>
      </c>
      <c r="CI78" s="32"/>
      <c r="CJ78" s="33" t="s">
        <v>81</v>
      </c>
      <c r="CK78" s="34" t="str">
        <f t="shared" si="1"/>
        <v>TA 30360 32988</v>
      </c>
      <c r="CL78" s="35">
        <v>530360</v>
      </c>
      <c r="CM78" s="35">
        <v>432988.3</v>
      </c>
      <c r="CN78" s="36">
        <v>53.776910000000001</v>
      </c>
      <c r="CO78" s="36">
        <v>-2.3259999999999999E-2</v>
      </c>
      <c r="CP78" s="13">
        <v>463.94503984847171</v>
      </c>
      <c r="CQ78" s="35">
        <v>18.899999999999999</v>
      </c>
      <c r="CR78" s="37"/>
      <c r="CS78" s="38"/>
    </row>
    <row r="79" spans="1:97" ht="13.35" customHeight="1" x14ac:dyDescent="0.3">
      <c r="A79" s="31">
        <v>75</v>
      </c>
      <c r="B79" s="1" t="s">
        <v>1</v>
      </c>
      <c r="C79" s="1">
        <v>0.30499999999999999</v>
      </c>
      <c r="D79" s="1">
        <v>0.30499999999999999</v>
      </c>
      <c r="E79" s="1">
        <v>0.60499999999999998</v>
      </c>
      <c r="F79" s="1">
        <v>0.60499999999999998</v>
      </c>
      <c r="G79" s="1">
        <v>0.30499999999999999</v>
      </c>
      <c r="H79" s="1">
        <v>0.30499999999999999</v>
      </c>
      <c r="I79" s="1">
        <v>0.61</v>
      </c>
      <c r="J79" s="1">
        <v>0.61</v>
      </c>
      <c r="K79" s="1">
        <v>0.61</v>
      </c>
      <c r="L79" s="1">
        <v>0.61</v>
      </c>
      <c r="M79" s="1">
        <v>0</v>
      </c>
      <c r="N79" s="1">
        <v>0</v>
      </c>
      <c r="O79" s="1">
        <v>1.21</v>
      </c>
      <c r="P79" s="1">
        <v>0</v>
      </c>
      <c r="Q79" s="1">
        <v>0</v>
      </c>
      <c r="R79" s="1">
        <v>1.21</v>
      </c>
      <c r="S79" s="1">
        <v>0.61</v>
      </c>
      <c r="T79" s="1">
        <v>2.42</v>
      </c>
      <c r="U79" s="1">
        <v>0.61</v>
      </c>
      <c r="V79" s="1">
        <v>0</v>
      </c>
      <c r="W79" s="1">
        <v>0</v>
      </c>
      <c r="X79" s="1">
        <v>0</v>
      </c>
      <c r="Y79" s="1">
        <v>0</v>
      </c>
      <c r="Z79" s="1">
        <v>1.4950000000000001</v>
      </c>
      <c r="AA79" s="1">
        <v>1.4950000000000001</v>
      </c>
      <c r="AB79" s="1">
        <v>12.6</v>
      </c>
      <c r="AC79" s="1">
        <v>0.1</v>
      </c>
      <c r="AD79" s="1">
        <v>0</v>
      </c>
      <c r="AE79" s="1">
        <v>1.2</v>
      </c>
      <c r="AF79" s="1">
        <v>0</v>
      </c>
      <c r="AG79" s="1">
        <v>1.2</v>
      </c>
      <c r="AH79" s="1">
        <v>2.5</v>
      </c>
      <c r="AI79" s="1">
        <v>2.2000000000000002</v>
      </c>
      <c r="AJ79" s="1">
        <v>9.4</v>
      </c>
      <c r="AK79" s="1">
        <v>1.8</v>
      </c>
      <c r="AL79" s="1">
        <v>3.1</v>
      </c>
      <c r="AM79" s="1">
        <v>1.1000000000000001</v>
      </c>
      <c r="AN79" s="1">
        <v>0.1</v>
      </c>
      <c r="AO79" s="1">
        <v>0.3</v>
      </c>
      <c r="AP79" s="1">
        <v>0.7</v>
      </c>
      <c r="AQ79" s="1">
        <v>0.2</v>
      </c>
      <c r="AR79" s="1">
        <v>1.8</v>
      </c>
      <c r="AS79" s="1">
        <v>4.2</v>
      </c>
      <c r="AT79" s="1">
        <v>5.0999999999999996</v>
      </c>
      <c r="AU79" s="1">
        <v>0</v>
      </c>
      <c r="AV79" s="1">
        <v>0</v>
      </c>
      <c r="AW79" s="1">
        <v>1</v>
      </c>
      <c r="AX79" s="1">
        <v>1</v>
      </c>
      <c r="AY79" s="1">
        <v>3</v>
      </c>
      <c r="AZ79" s="1">
        <v>1.2</v>
      </c>
      <c r="BA79" s="1">
        <v>2.5</v>
      </c>
      <c r="BB79" s="1">
        <v>0</v>
      </c>
      <c r="BC79" s="1">
        <v>2</v>
      </c>
      <c r="BD79" s="1">
        <v>0</v>
      </c>
      <c r="BE79" s="1">
        <v>0.8</v>
      </c>
      <c r="BF79" s="1">
        <v>1.3</v>
      </c>
      <c r="BG79" s="1">
        <v>1.75</v>
      </c>
      <c r="BH79" s="1">
        <v>1.75</v>
      </c>
      <c r="BI79" s="1">
        <v>0</v>
      </c>
      <c r="BJ79" s="1">
        <v>0</v>
      </c>
      <c r="BK79" s="1">
        <v>0</v>
      </c>
      <c r="BL79" s="1">
        <v>0</v>
      </c>
      <c r="BM79" s="1">
        <v>1.8</v>
      </c>
      <c r="BN79" s="1">
        <v>0</v>
      </c>
      <c r="BO79" s="1">
        <v>8.8000000000000007</v>
      </c>
      <c r="BP79" s="1">
        <v>0</v>
      </c>
      <c r="BQ79" s="1">
        <v>5.48</v>
      </c>
      <c r="BR79" s="1">
        <v>0</v>
      </c>
      <c r="BS79" s="1">
        <v>0</v>
      </c>
      <c r="BT79" s="1">
        <v>0.91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4.6900000000000004</v>
      </c>
      <c r="CA79" s="1" t="s">
        <v>141</v>
      </c>
      <c r="CB79" s="1"/>
      <c r="CC79" s="1"/>
      <c r="CD79" s="1"/>
      <c r="CE79" s="1"/>
      <c r="CF79" s="1"/>
      <c r="CG79" s="1"/>
      <c r="CH79" s="31">
        <v>75</v>
      </c>
      <c r="CI79" s="32"/>
      <c r="CJ79" s="33" t="s">
        <v>81</v>
      </c>
      <c r="CK79" s="34" t="str">
        <f t="shared" si="1"/>
        <v>TA 30668 32660</v>
      </c>
      <c r="CL79" s="35">
        <v>530668.1</v>
      </c>
      <c r="CM79" s="35">
        <v>432660.4</v>
      </c>
      <c r="CN79" s="36">
        <v>53.773890000000002</v>
      </c>
      <c r="CO79" s="36">
        <v>-1.873E-2</v>
      </c>
      <c r="CP79" s="13">
        <v>449.94221851255526</v>
      </c>
      <c r="CQ79" s="35">
        <v>15.2</v>
      </c>
      <c r="CR79" s="37"/>
      <c r="CS79" s="38"/>
    </row>
    <row r="80" spans="1:97" ht="13.35" customHeight="1" x14ac:dyDescent="0.3">
      <c r="A80" s="31">
        <v>76</v>
      </c>
      <c r="B80" s="1" t="s">
        <v>1</v>
      </c>
      <c r="C80" s="1">
        <v>0.15</v>
      </c>
      <c r="D80" s="1">
        <v>0.15</v>
      </c>
      <c r="E80" s="1">
        <v>0.45500000000000002</v>
      </c>
      <c r="F80" s="1">
        <v>0.45500000000000002</v>
      </c>
      <c r="G80" s="1">
        <v>8.84</v>
      </c>
      <c r="H80" s="1">
        <v>0</v>
      </c>
      <c r="I80" s="1">
        <v>0.61</v>
      </c>
      <c r="J80" s="1">
        <v>0.61</v>
      </c>
      <c r="K80" s="1">
        <v>1.99</v>
      </c>
      <c r="L80" s="1">
        <v>1.99</v>
      </c>
      <c r="M80" s="1">
        <v>0.61</v>
      </c>
      <c r="N80" s="1">
        <v>0.31</v>
      </c>
      <c r="O80" s="1">
        <v>0</v>
      </c>
      <c r="P80" s="1">
        <v>0</v>
      </c>
      <c r="Q80" s="1">
        <v>0</v>
      </c>
      <c r="R80" s="1">
        <v>0.61</v>
      </c>
      <c r="S80" s="1">
        <v>0</v>
      </c>
      <c r="T80" s="1">
        <v>0</v>
      </c>
      <c r="U80" s="1">
        <v>1.22</v>
      </c>
      <c r="V80" s="1">
        <v>0</v>
      </c>
      <c r="W80" s="1">
        <v>0</v>
      </c>
      <c r="X80" s="1">
        <v>0.61</v>
      </c>
      <c r="Y80" s="1">
        <v>0</v>
      </c>
      <c r="Z80" s="1">
        <v>0.05</v>
      </c>
      <c r="AA80" s="1">
        <v>0.05</v>
      </c>
      <c r="AB80" s="1">
        <v>2.2000000000000002</v>
      </c>
      <c r="AC80" s="1">
        <v>2.2000000000000002</v>
      </c>
      <c r="AD80" s="1">
        <v>0</v>
      </c>
      <c r="AE80" s="1">
        <v>0.5</v>
      </c>
      <c r="AF80" s="1">
        <v>0.4</v>
      </c>
      <c r="AG80" s="1">
        <v>0</v>
      </c>
      <c r="AH80" s="1">
        <v>2.1</v>
      </c>
      <c r="AI80" s="1">
        <v>2.6</v>
      </c>
      <c r="AJ80" s="1">
        <v>5.9</v>
      </c>
      <c r="AK80" s="1">
        <v>5.2</v>
      </c>
      <c r="AL80" s="1">
        <v>2.8</v>
      </c>
      <c r="AM80" s="1">
        <v>0.9</v>
      </c>
      <c r="AN80" s="1">
        <v>1</v>
      </c>
      <c r="AO80" s="1" t="s">
        <v>0</v>
      </c>
      <c r="AP80" s="1">
        <v>0</v>
      </c>
      <c r="AQ80" s="1">
        <v>0</v>
      </c>
      <c r="AR80" s="1">
        <v>0</v>
      </c>
      <c r="AS80" s="1">
        <v>0</v>
      </c>
      <c r="AT80" s="1">
        <v>4.4000000000000004</v>
      </c>
      <c r="AU80" s="1">
        <v>2.4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11.2</v>
      </c>
      <c r="BB80" s="1">
        <v>0</v>
      </c>
      <c r="BC80" s="1">
        <v>3.1</v>
      </c>
      <c r="BD80" s="1">
        <v>3.1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4.7</v>
      </c>
      <c r="BP80" s="1">
        <v>2.4500000000000002</v>
      </c>
      <c r="BQ80" s="1">
        <v>3.8</v>
      </c>
      <c r="BR80" s="1">
        <v>1.34</v>
      </c>
      <c r="BS80" s="1">
        <v>1.5</v>
      </c>
      <c r="BT80" s="1">
        <v>0</v>
      </c>
      <c r="BU80" s="1">
        <v>0.33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 t="s">
        <v>141</v>
      </c>
      <c r="CB80" s="1"/>
      <c r="CC80" s="1"/>
      <c r="CD80" s="1"/>
      <c r="CE80" s="1"/>
      <c r="CF80" s="1"/>
      <c r="CG80" s="1"/>
      <c r="CH80" s="31">
        <v>76</v>
      </c>
      <c r="CI80" s="32"/>
      <c r="CJ80" s="33" t="s">
        <v>82</v>
      </c>
      <c r="CK80" s="34" t="str">
        <f t="shared" si="1"/>
        <v>TA 30916 32358</v>
      </c>
      <c r="CL80" s="35">
        <v>530916.5</v>
      </c>
      <c r="CM80" s="35">
        <v>432358.9</v>
      </c>
      <c r="CN80" s="36">
        <v>53.77111</v>
      </c>
      <c r="CO80" s="36">
        <v>-1.5089999999999999E-2</v>
      </c>
      <c r="CP80" s="13">
        <v>390.77870975783725</v>
      </c>
      <c r="CQ80" s="35">
        <v>10.3</v>
      </c>
      <c r="CR80" s="37">
        <v>80</v>
      </c>
      <c r="CS80" s="38" t="s">
        <v>12</v>
      </c>
    </row>
    <row r="81" spans="1:97" ht="13.35" customHeight="1" x14ac:dyDescent="0.3">
      <c r="A81" s="31">
        <v>77</v>
      </c>
      <c r="B81" s="1" t="s">
        <v>1</v>
      </c>
      <c r="C81" s="1">
        <v>0</v>
      </c>
      <c r="D81" s="1">
        <v>0</v>
      </c>
      <c r="E81" s="1">
        <v>0.45500000000000002</v>
      </c>
      <c r="F81" s="1">
        <v>0.45500000000000002</v>
      </c>
      <c r="G81" s="1">
        <v>4.88</v>
      </c>
      <c r="H81" s="1">
        <v>0</v>
      </c>
      <c r="I81" s="1">
        <v>2.89</v>
      </c>
      <c r="J81" s="1">
        <v>2.89</v>
      </c>
      <c r="K81" s="1">
        <v>0.61</v>
      </c>
      <c r="L81" s="1">
        <v>0.61</v>
      </c>
      <c r="M81" s="1">
        <v>1.81</v>
      </c>
      <c r="N81" s="1">
        <v>0</v>
      </c>
      <c r="O81" s="1">
        <v>0</v>
      </c>
      <c r="P81" s="1">
        <v>1.06</v>
      </c>
      <c r="Q81" s="1">
        <v>1.06</v>
      </c>
      <c r="R81" s="1">
        <v>0</v>
      </c>
      <c r="S81" s="1">
        <v>0</v>
      </c>
      <c r="T81" s="1">
        <v>0</v>
      </c>
      <c r="U81" s="1">
        <v>0.61</v>
      </c>
      <c r="V81" s="1">
        <v>0</v>
      </c>
      <c r="W81" s="1">
        <v>0</v>
      </c>
      <c r="X81" s="1">
        <v>0.61</v>
      </c>
      <c r="Y81" s="1">
        <v>0</v>
      </c>
      <c r="Z81" s="1">
        <v>0.13</v>
      </c>
      <c r="AA81" s="1">
        <v>0.13</v>
      </c>
      <c r="AB81" s="1">
        <v>0</v>
      </c>
      <c r="AC81" s="1">
        <v>1.2</v>
      </c>
      <c r="AD81" s="1">
        <v>0</v>
      </c>
      <c r="AE81" s="1">
        <v>0</v>
      </c>
      <c r="AF81" s="1">
        <v>0</v>
      </c>
      <c r="AG81" s="1">
        <v>0</v>
      </c>
      <c r="AH81" s="1">
        <v>5.6</v>
      </c>
      <c r="AI81" s="1">
        <v>0.9</v>
      </c>
      <c r="AJ81" s="1">
        <v>4.0999999999999996</v>
      </c>
      <c r="AK81" s="1">
        <v>7.9</v>
      </c>
      <c r="AL81" s="1">
        <v>1.7</v>
      </c>
      <c r="AM81" s="1">
        <v>3.7</v>
      </c>
      <c r="AN81" s="1">
        <v>6.9</v>
      </c>
      <c r="AO81" s="1">
        <v>0.9</v>
      </c>
      <c r="AP81" s="1">
        <v>0</v>
      </c>
      <c r="AQ81" s="1">
        <v>0</v>
      </c>
      <c r="AR81" s="1">
        <v>1.4</v>
      </c>
      <c r="AS81" s="1">
        <v>0.1</v>
      </c>
      <c r="AT81" s="1">
        <v>1.4</v>
      </c>
      <c r="AU81" s="1">
        <v>0.4</v>
      </c>
      <c r="AV81" s="1">
        <v>0</v>
      </c>
      <c r="AW81" s="1">
        <v>0</v>
      </c>
      <c r="AX81" s="1">
        <v>0</v>
      </c>
      <c r="AY81" s="1">
        <v>0</v>
      </c>
      <c r="AZ81" s="1">
        <v>2.9</v>
      </c>
      <c r="BA81" s="1">
        <v>1.8</v>
      </c>
      <c r="BB81" s="1">
        <v>2.2000000000000002</v>
      </c>
      <c r="BC81" s="1">
        <v>1.5</v>
      </c>
      <c r="BD81" s="1">
        <v>0</v>
      </c>
      <c r="BE81" s="1">
        <v>5</v>
      </c>
      <c r="BF81" s="1">
        <v>1.2</v>
      </c>
      <c r="BG81" s="1">
        <v>1.1499999999999999</v>
      </c>
      <c r="BH81" s="1">
        <v>1.1499999999999999</v>
      </c>
      <c r="BI81" s="1">
        <v>0.8</v>
      </c>
      <c r="BJ81" s="1">
        <v>1</v>
      </c>
      <c r="BK81" s="1">
        <v>0.8</v>
      </c>
      <c r="BL81" s="1">
        <v>0</v>
      </c>
      <c r="BM81" s="1">
        <v>0.3</v>
      </c>
      <c r="BN81" s="1">
        <v>0</v>
      </c>
      <c r="BO81" s="1">
        <v>0.5</v>
      </c>
      <c r="BP81" s="1">
        <v>0.37</v>
      </c>
      <c r="BQ81" s="1">
        <v>5.3</v>
      </c>
      <c r="BR81" s="1">
        <v>2.2799999999999998</v>
      </c>
      <c r="BS81" s="1">
        <v>1.5</v>
      </c>
      <c r="BT81" s="1">
        <v>0.3</v>
      </c>
      <c r="BU81" s="1">
        <v>0.57999999999999996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 t="s">
        <v>141</v>
      </c>
      <c r="CB81" s="1"/>
      <c r="CC81" s="1"/>
      <c r="CD81" s="1"/>
      <c r="CE81" s="1"/>
      <c r="CF81" s="1"/>
      <c r="CG81" s="1"/>
      <c r="CH81" s="31">
        <v>77</v>
      </c>
      <c r="CI81" s="32"/>
      <c r="CJ81" s="33" t="s">
        <v>83</v>
      </c>
      <c r="CK81" s="34" t="str">
        <f t="shared" si="1"/>
        <v>TA 31099 32125</v>
      </c>
      <c r="CL81" s="35">
        <v>531099.5</v>
      </c>
      <c r="CM81" s="35">
        <v>432125.8</v>
      </c>
      <c r="CN81" s="36">
        <v>53.768979999999999</v>
      </c>
      <c r="CO81" s="36">
        <v>-1.242E-2</v>
      </c>
      <c r="CP81" s="13">
        <v>296.2735222729159</v>
      </c>
      <c r="CQ81" s="35">
        <v>13.1</v>
      </c>
      <c r="CR81" s="37"/>
      <c r="CS81" s="38"/>
    </row>
    <row r="82" spans="1:97" ht="13.35" customHeight="1" x14ac:dyDescent="0.3">
      <c r="A82" s="31">
        <v>78</v>
      </c>
      <c r="B82" s="1" t="s">
        <v>1</v>
      </c>
      <c r="C82" s="1">
        <v>0</v>
      </c>
      <c r="D82" s="1">
        <v>0</v>
      </c>
      <c r="E82" s="1">
        <v>0.45500000000000002</v>
      </c>
      <c r="F82" s="1">
        <v>0.45500000000000002</v>
      </c>
      <c r="G82" s="1">
        <v>3.05</v>
      </c>
      <c r="H82" s="1">
        <v>0</v>
      </c>
      <c r="I82" s="1">
        <v>0.45500000000000002</v>
      </c>
      <c r="J82" s="1">
        <v>0.45500000000000002</v>
      </c>
      <c r="K82" s="1">
        <v>0.45500000000000002</v>
      </c>
      <c r="L82" s="1">
        <v>0.45500000000000002</v>
      </c>
      <c r="M82" s="1">
        <v>0.91</v>
      </c>
      <c r="N82" s="1">
        <v>0</v>
      </c>
      <c r="O82" s="1">
        <v>0</v>
      </c>
      <c r="P82" s="1">
        <v>0.92</v>
      </c>
      <c r="Q82" s="1">
        <v>0.92</v>
      </c>
      <c r="R82" s="1">
        <v>0</v>
      </c>
      <c r="S82" s="1">
        <v>0.31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0.2</v>
      </c>
      <c r="AC82" s="1">
        <v>5.2</v>
      </c>
      <c r="AD82" s="1">
        <v>0.1</v>
      </c>
      <c r="AE82" s="1">
        <v>2</v>
      </c>
      <c r="AF82" s="1">
        <v>0</v>
      </c>
      <c r="AG82" s="1">
        <v>1.1000000000000001</v>
      </c>
      <c r="AH82" s="1">
        <v>0</v>
      </c>
      <c r="AI82" s="1">
        <v>2.2000000000000002</v>
      </c>
      <c r="AJ82" s="1">
        <v>3.3</v>
      </c>
      <c r="AK82" s="1">
        <v>6</v>
      </c>
      <c r="AL82" s="1">
        <v>0</v>
      </c>
      <c r="AM82" s="1">
        <v>0.3</v>
      </c>
      <c r="AN82" s="1">
        <v>2.2999999999999998</v>
      </c>
      <c r="AO82" s="1">
        <v>8.1999999999999993</v>
      </c>
      <c r="AP82" s="1">
        <v>1</v>
      </c>
      <c r="AQ82" s="1">
        <v>0.4</v>
      </c>
      <c r="AR82" s="1">
        <v>1.6</v>
      </c>
      <c r="AS82" s="1">
        <v>0.6</v>
      </c>
      <c r="AT82" s="1">
        <v>0.2</v>
      </c>
      <c r="AU82" s="1">
        <v>0.8</v>
      </c>
      <c r="AV82" s="1">
        <v>0.2</v>
      </c>
      <c r="AW82" s="1">
        <v>0.1</v>
      </c>
      <c r="AX82" s="1">
        <v>0</v>
      </c>
      <c r="AY82" s="1">
        <v>0</v>
      </c>
      <c r="AZ82" s="1">
        <v>0</v>
      </c>
      <c r="BA82" s="1">
        <v>1.6</v>
      </c>
      <c r="BB82" s="1">
        <v>0.5</v>
      </c>
      <c r="BC82" s="1">
        <v>4.4000000000000004</v>
      </c>
      <c r="BD82" s="1">
        <v>0</v>
      </c>
      <c r="BE82" s="1">
        <v>0</v>
      </c>
      <c r="BF82" s="1">
        <v>2.5</v>
      </c>
      <c r="BG82" s="1">
        <v>5.5</v>
      </c>
      <c r="BH82" s="1">
        <v>0</v>
      </c>
      <c r="BI82" s="1">
        <v>3.3</v>
      </c>
      <c r="BJ82" s="1">
        <v>0</v>
      </c>
      <c r="BK82" s="1">
        <v>2.2000000000000002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5.43</v>
      </c>
      <c r="BR82" s="1">
        <v>3.32</v>
      </c>
      <c r="BS82" s="1">
        <v>1.55</v>
      </c>
      <c r="BT82" s="1">
        <v>0.95</v>
      </c>
      <c r="BU82" s="1">
        <v>2.96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 t="s">
        <v>141</v>
      </c>
      <c r="CB82" s="1"/>
      <c r="CC82" s="1"/>
      <c r="CD82" s="1"/>
      <c r="CE82" s="1"/>
      <c r="CF82" s="1"/>
      <c r="CG82" s="1"/>
      <c r="CH82" s="31">
        <v>78</v>
      </c>
      <c r="CI82" s="32"/>
      <c r="CJ82" s="33" t="s">
        <v>84</v>
      </c>
      <c r="CK82" s="34" t="str">
        <f t="shared" si="1"/>
        <v>TA 31354 31765</v>
      </c>
      <c r="CL82" s="35">
        <v>531354.80000000005</v>
      </c>
      <c r="CM82" s="35">
        <v>431765.1</v>
      </c>
      <c r="CN82" s="36">
        <v>53.765680000000003</v>
      </c>
      <c r="CO82" s="36">
        <v>-8.6999999999999994E-3</v>
      </c>
      <c r="CP82" s="13">
        <v>441.16323509558225</v>
      </c>
      <c r="CQ82" s="35">
        <v>16.899999999999999</v>
      </c>
      <c r="CR82" s="37"/>
      <c r="CS82" s="38"/>
    </row>
    <row r="83" spans="1:97" ht="13.35" customHeight="1" x14ac:dyDescent="0.3">
      <c r="A83" s="31">
        <v>79</v>
      </c>
      <c r="B83" s="1" t="s">
        <v>1</v>
      </c>
      <c r="C83" s="1">
        <v>0.91</v>
      </c>
      <c r="D83" s="1">
        <v>0.91</v>
      </c>
      <c r="E83" s="1">
        <v>1.83</v>
      </c>
      <c r="F83" s="1">
        <v>1.83</v>
      </c>
      <c r="G83" s="1">
        <v>7.62</v>
      </c>
      <c r="H83" s="1">
        <v>0</v>
      </c>
      <c r="I83" s="1">
        <v>2.29</v>
      </c>
      <c r="J83" s="1">
        <v>2.29</v>
      </c>
      <c r="K83" s="1">
        <v>0.45500000000000002</v>
      </c>
      <c r="L83" s="1">
        <v>0.45500000000000002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3.35</v>
      </c>
      <c r="X83" s="1">
        <v>0</v>
      </c>
      <c r="Y83" s="1" t="s">
        <v>0</v>
      </c>
      <c r="Z83" s="1">
        <v>3.65</v>
      </c>
      <c r="AA83" s="1">
        <v>3.65</v>
      </c>
      <c r="AB83" s="1">
        <v>0</v>
      </c>
      <c r="AC83" s="1">
        <v>2.4</v>
      </c>
      <c r="AD83" s="1">
        <v>0</v>
      </c>
      <c r="AE83" s="1">
        <v>5</v>
      </c>
      <c r="AF83" s="1">
        <v>0</v>
      </c>
      <c r="AG83" s="1">
        <v>0.3</v>
      </c>
      <c r="AH83" s="1">
        <v>0</v>
      </c>
      <c r="AI83" s="1"/>
      <c r="AJ83" s="1"/>
      <c r="AK83" s="1"/>
      <c r="AL83" s="1" t="s">
        <v>0</v>
      </c>
      <c r="AM83" s="1">
        <v>2.5</v>
      </c>
      <c r="AN83" s="1">
        <v>5</v>
      </c>
      <c r="AO83" s="1">
        <v>8.4</v>
      </c>
      <c r="AP83" s="1">
        <v>4.8</v>
      </c>
      <c r="AQ83" s="1">
        <v>5.0999999999999996</v>
      </c>
      <c r="AR83" s="1">
        <v>3.3</v>
      </c>
      <c r="AS83" s="1">
        <v>0.1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0.1</v>
      </c>
      <c r="BD83" s="1">
        <v>0</v>
      </c>
      <c r="BE83" s="1">
        <v>0</v>
      </c>
      <c r="BF83" s="1">
        <v>0</v>
      </c>
      <c r="BG83" s="1">
        <v>0.5</v>
      </c>
      <c r="BH83" s="1">
        <v>1.9</v>
      </c>
      <c r="BI83" s="1">
        <v>2.2999999999999998</v>
      </c>
      <c r="BJ83" s="1">
        <v>0</v>
      </c>
      <c r="BK83" s="1">
        <v>7.8</v>
      </c>
      <c r="BL83" s="1">
        <v>1.3</v>
      </c>
      <c r="BM83" s="1">
        <v>1.9</v>
      </c>
      <c r="BN83" s="1">
        <v>0</v>
      </c>
      <c r="BO83" s="1">
        <v>1.4</v>
      </c>
      <c r="BP83" s="1">
        <v>0</v>
      </c>
      <c r="BQ83" s="1">
        <v>0</v>
      </c>
      <c r="BR83" s="1">
        <v>0</v>
      </c>
      <c r="BS83" s="1">
        <v>5.9</v>
      </c>
      <c r="BT83" s="1">
        <v>4.88</v>
      </c>
      <c r="BU83" s="1">
        <v>3.58</v>
      </c>
      <c r="BV83" s="1">
        <v>0</v>
      </c>
      <c r="BW83" s="1">
        <v>0</v>
      </c>
      <c r="BX83" s="1">
        <v>0</v>
      </c>
      <c r="BY83" s="1">
        <v>0.38</v>
      </c>
      <c r="BZ83" s="1">
        <v>0.47</v>
      </c>
      <c r="CA83" s="1" t="s">
        <v>141</v>
      </c>
      <c r="CB83" s="1"/>
      <c r="CC83" s="1"/>
      <c r="CD83" s="1"/>
      <c r="CE83" s="1"/>
      <c r="CF83" s="1"/>
      <c r="CG83" s="1"/>
      <c r="CH83" s="31">
        <v>79</v>
      </c>
      <c r="CI83" s="32"/>
      <c r="CJ83" s="33" t="s">
        <v>85</v>
      </c>
      <c r="CK83" s="34" t="str">
        <f t="shared" si="1"/>
        <v>TA 31581 31466</v>
      </c>
      <c r="CL83" s="35">
        <v>531581.5</v>
      </c>
      <c r="CM83" s="35">
        <v>431466.2</v>
      </c>
      <c r="CN83" s="36">
        <v>53.762929999999997</v>
      </c>
      <c r="CO83" s="36">
        <v>-5.3899999999999998E-3</v>
      </c>
      <c r="CP83" s="13">
        <v>375.40644640176333</v>
      </c>
      <c r="CQ83" s="35">
        <v>14</v>
      </c>
      <c r="CR83" s="37"/>
      <c r="CS83" s="38"/>
    </row>
    <row r="84" spans="1:97" ht="13.35" customHeight="1" x14ac:dyDescent="0.3">
      <c r="A84" s="31">
        <v>80</v>
      </c>
      <c r="B84" s="1" t="s">
        <v>1</v>
      </c>
      <c r="C84" s="1">
        <v>0.45500000000000002</v>
      </c>
      <c r="D84" s="1">
        <v>0.45500000000000002</v>
      </c>
      <c r="E84" s="1">
        <v>0.91</v>
      </c>
      <c r="F84" s="1">
        <v>0.91</v>
      </c>
      <c r="G84" s="1">
        <v>4.57</v>
      </c>
      <c r="H84" s="1">
        <v>0</v>
      </c>
      <c r="I84" s="1"/>
      <c r="J84" s="1"/>
      <c r="K84" s="1"/>
      <c r="L84" s="1"/>
      <c r="M84" s="1"/>
      <c r="N84" s="1"/>
      <c r="O84" s="1" t="s">
        <v>0</v>
      </c>
      <c r="P84" s="1">
        <v>0.76</v>
      </c>
      <c r="Q84" s="1">
        <v>0.76</v>
      </c>
      <c r="R84" s="1">
        <v>1.83</v>
      </c>
      <c r="S84" s="1">
        <v>0</v>
      </c>
      <c r="T84" s="1">
        <v>0</v>
      </c>
      <c r="U84" s="1">
        <v>2.74</v>
      </c>
      <c r="V84" s="1">
        <v>0</v>
      </c>
      <c r="W84" s="1">
        <v>0.91</v>
      </c>
      <c r="X84" s="1">
        <v>0</v>
      </c>
      <c r="Y84" s="1">
        <v>1.8</v>
      </c>
      <c r="Z84" s="1">
        <v>0.45</v>
      </c>
      <c r="AA84" s="1">
        <v>0.45</v>
      </c>
      <c r="AB84" s="1">
        <v>0.7</v>
      </c>
      <c r="AC84" s="1">
        <v>1.3</v>
      </c>
      <c r="AD84" s="1">
        <v>6.7</v>
      </c>
      <c r="AE84" s="1">
        <v>6</v>
      </c>
      <c r="AF84" s="1">
        <v>2</v>
      </c>
      <c r="AG84" s="1">
        <v>1.5</v>
      </c>
      <c r="AH84" s="1">
        <v>0</v>
      </c>
      <c r="AI84" s="1">
        <v>0</v>
      </c>
      <c r="AJ84" s="1">
        <v>1.4</v>
      </c>
      <c r="AK84" s="1">
        <v>1.9</v>
      </c>
      <c r="AL84" s="1">
        <v>0.1</v>
      </c>
      <c r="AM84" s="1">
        <v>0.15</v>
      </c>
      <c r="AN84" s="1"/>
      <c r="AO84" s="1" t="s">
        <v>0</v>
      </c>
      <c r="AP84" s="1">
        <v>10.6</v>
      </c>
      <c r="AQ84" s="1">
        <v>3</v>
      </c>
      <c r="AR84" s="1">
        <v>5.0999999999999996</v>
      </c>
      <c r="AS84" s="1">
        <v>0.3</v>
      </c>
      <c r="AT84" s="1">
        <v>0.1</v>
      </c>
      <c r="AU84" s="1">
        <v>0.1</v>
      </c>
      <c r="AV84" s="1">
        <v>0</v>
      </c>
      <c r="AW84" s="1">
        <v>0</v>
      </c>
      <c r="AX84" s="1">
        <v>0.1</v>
      </c>
      <c r="AY84" s="1">
        <v>0</v>
      </c>
      <c r="AZ84" s="1">
        <v>0</v>
      </c>
      <c r="BA84" s="1">
        <v>0</v>
      </c>
      <c r="BB84" s="1">
        <v>0.5</v>
      </c>
      <c r="BC84" s="1">
        <v>0.8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1.2</v>
      </c>
      <c r="BJ84" s="1">
        <v>0</v>
      </c>
      <c r="BK84" s="1">
        <v>3.9</v>
      </c>
      <c r="BL84" s="1">
        <v>0</v>
      </c>
      <c r="BM84" s="1">
        <v>2.4</v>
      </c>
      <c r="BN84" s="1">
        <v>0.2</v>
      </c>
      <c r="BO84" s="1">
        <v>0.7</v>
      </c>
      <c r="BP84" s="1">
        <v>0</v>
      </c>
      <c r="BQ84" s="1">
        <v>0.3</v>
      </c>
      <c r="BR84" s="1">
        <v>0.28000000000000003</v>
      </c>
      <c r="BS84" s="1">
        <v>2.44</v>
      </c>
      <c r="BT84" s="1">
        <v>7.73</v>
      </c>
      <c r="BU84" s="1">
        <v>1.67</v>
      </c>
      <c r="BV84" s="1">
        <v>0.52</v>
      </c>
      <c r="BW84" s="1">
        <v>0</v>
      </c>
      <c r="BX84" s="1">
        <v>0</v>
      </c>
      <c r="BY84" s="1">
        <v>0.97</v>
      </c>
      <c r="BZ84" s="1">
        <v>0.38</v>
      </c>
      <c r="CA84" s="1" t="s">
        <v>141</v>
      </c>
      <c r="CB84" s="1"/>
      <c r="CC84" s="1"/>
      <c r="CD84" s="1"/>
      <c r="CE84" s="1"/>
      <c r="CF84" s="1"/>
      <c r="CG84" s="1"/>
      <c r="CH84" s="31">
        <v>80</v>
      </c>
      <c r="CI84" s="32"/>
      <c r="CJ84" s="33" t="s">
        <v>86</v>
      </c>
      <c r="CK84" s="34" t="str">
        <f t="shared" si="1"/>
        <v>TA 31706 31275</v>
      </c>
      <c r="CL84" s="35">
        <v>531706.6</v>
      </c>
      <c r="CM84" s="35">
        <v>431275.4</v>
      </c>
      <c r="CN84" s="36">
        <v>53.761189999999999</v>
      </c>
      <c r="CO84" s="36">
        <v>-3.5799999999999998E-3</v>
      </c>
      <c r="CP84" s="13">
        <v>228.2673870705143</v>
      </c>
      <c r="CQ84" s="35">
        <v>8.9</v>
      </c>
      <c r="CR84" s="37">
        <v>83</v>
      </c>
      <c r="CS84" s="38" t="s">
        <v>12</v>
      </c>
    </row>
    <row r="85" spans="1:97" ht="13.35" customHeight="1" x14ac:dyDescent="0.3">
      <c r="A85" s="31">
        <v>81</v>
      </c>
      <c r="B85" s="1" t="s">
        <v>1</v>
      </c>
      <c r="C85" s="1">
        <v>0.45500000000000002</v>
      </c>
      <c r="D85" s="1">
        <v>0.45500000000000002</v>
      </c>
      <c r="E85" s="1">
        <v>1.0649999999999999</v>
      </c>
      <c r="F85" s="1">
        <v>1.0649999999999999</v>
      </c>
      <c r="G85" s="1">
        <v>0</v>
      </c>
      <c r="H85" s="1">
        <v>0</v>
      </c>
      <c r="I85" s="1"/>
      <c r="J85" s="1"/>
      <c r="K85" s="1"/>
      <c r="L85" s="1"/>
      <c r="M85" s="1"/>
      <c r="N85" s="1"/>
      <c r="O85" s="1" t="s">
        <v>0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 t="s">
        <v>0</v>
      </c>
      <c r="AB85" s="1">
        <v>2.0499999999999998</v>
      </c>
      <c r="AC85" s="1">
        <v>0</v>
      </c>
      <c r="AD85" s="1">
        <v>0.05</v>
      </c>
      <c r="AE85" s="1">
        <v>0</v>
      </c>
      <c r="AF85" s="1">
        <v>0.9</v>
      </c>
      <c r="AG85" s="1">
        <v>0.9</v>
      </c>
      <c r="AH85" s="1">
        <v>0.1</v>
      </c>
      <c r="AI85" s="1">
        <v>1</v>
      </c>
      <c r="AJ85" s="1">
        <v>0</v>
      </c>
      <c r="AK85" s="1">
        <v>0.9</v>
      </c>
      <c r="AL85" s="1">
        <v>0</v>
      </c>
      <c r="AM85" s="1">
        <v>0.2</v>
      </c>
      <c r="AN85" s="1">
        <v>1.7</v>
      </c>
      <c r="AO85" s="1">
        <v>0</v>
      </c>
      <c r="AP85" s="1">
        <v>0.8</v>
      </c>
      <c r="AQ85" s="1">
        <v>2.6</v>
      </c>
      <c r="AR85" s="1">
        <v>1.5</v>
      </c>
      <c r="AS85" s="1">
        <v>6</v>
      </c>
      <c r="AT85" s="1">
        <v>3.9</v>
      </c>
      <c r="AU85" s="1">
        <v>0</v>
      </c>
      <c r="AV85" s="1">
        <v>1.4</v>
      </c>
      <c r="AW85" s="1">
        <v>0.1</v>
      </c>
      <c r="AX85" s="1">
        <v>0</v>
      </c>
      <c r="AY85" s="1">
        <v>0</v>
      </c>
      <c r="AZ85" s="1">
        <v>0</v>
      </c>
      <c r="BA85" s="1">
        <v>0</v>
      </c>
      <c r="BB85" s="1">
        <v>0.3666666666666667</v>
      </c>
      <c r="BC85" s="1">
        <v>0.3666666666666667</v>
      </c>
      <c r="BD85" s="1">
        <v>0.3666666666666667</v>
      </c>
      <c r="BE85" s="1">
        <v>0</v>
      </c>
      <c r="BF85" s="1">
        <v>0</v>
      </c>
      <c r="BG85" s="1">
        <v>0.25</v>
      </c>
      <c r="BH85" s="1">
        <v>0.25</v>
      </c>
      <c r="BI85" s="1">
        <v>1</v>
      </c>
      <c r="BJ85" s="1">
        <v>0</v>
      </c>
      <c r="BK85" s="1">
        <v>0</v>
      </c>
      <c r="BL85" s="1">
        <v>0</v>
      </c>
      <c r="BM85" s="1">
        <v>4.2</v>
      </c>
      <c r="BN85" s="1">
        <v>2.6</v>
      </c>
      <c r="BO85" s="1">
        <v>0.3</v>
      </c>
      <c r="BP85" s="1">
        <v>0.54</v>
      </c>
      <c r="BQ85" s="1">
        <v>0</v>
      </c>
      <c r="BR85" s="1">
        <v>0.75</v>
      </c>
      <c r="BS85" s="1">
        <v>1.42</v>
      </c>
      <c r="BT85" s="1">
        <v>1.1000000000000001</v>
      </c>
      <c r="BU85" s="1">
        <v>4.38</v>
      </c>
      <c r="BV85" s="1">
        <v>2.31</v>
      </c>
      <c r="BW85" s="1">
        <v>1.823</v>
      </c>
      <c r="BX85" s="1">
        <v>0</v>
      </c>
      <c r="BY85" s="1">
        <v>1.57</v>
      </c>
      <c r="BZ85" s="1">
        <v>0</v>
      </c>
      <c r="CA85" s="1" t="s">
        <v>141</v>
      </c>
      <c r="CB85" s="1"/>
      <c r="CC85" s="1"/>
      <c r="CD85" s="1"/>
      <c r="CE85" s="1"/>
      <c r="CF85" s="1"/>
      <c r="CG85" s="1"/>
      <c r="CH85" s="31">
        <v>81</v>
      </c>
      <c r="CI85" s="32"/>
      <c r="CJ85" s="33" t="s">
        <v>148</v>
      </c>
      <c r="CK85" s="34" t="str">
        <f t="shared" si="1"/>
        <v>TA 31996 30716</v>
      </c>
      <c r="CL85" s="35">
        <v>531996.80000000005</v>
      </c>
      <c r="CM85" s="35">
        <v>430716.5</v>
      </c>
      <c r="CN85" s="36">
        <v>53.75609</v>
      </c>
      <c r="CO85" s="36">
        <v>5.8200000000000005E-4</v>
      </c>
      <c r="CP85" s="13">
        <v>629.74677450543561</v>
      </c>
      <c r="CQ85" s="35">
        <v>11.6</v>
      </c>
      <c r="CR85" s="37">
        <v>84</v>
      </c>
      <c r="CS85" s="38" t="s">
        <v>12</v>
      </c>
    </row>
    <row r="86" spans="1:97" ht="13.35" customHeight="1" x14ac:dyDescent="0.3">
      <c r="A86" s="31">
        <v>82</v>
      </c>
      <c r="B86" s="1" t="s">
        <v>1</v>
      </c>
      <c r="C86" s="1">
        <v>0.76</v>
      </c>
      <c r="D86" s="1">
        <v>0.76</v>
      </c>
      <c r="E86" s="1">
        <v>0.76</v>
      </c>
      <c r="F86" s="1">
        <v>0.76</v>
      </c>
      <c r="G86" s="1">
        <v>3.35</v>
      </c>
      <c r="H86" s="1">
        <v>0</v>
      </c>
      <c r="I86" s="1">
        <v>5.18</v>
      </c>
      <c r="J86" s="1">
        <v>5.18</v>
      </c>
      <c r="K86" s="1">
        <v>3.0449999999999999</v>
      </c>
      <c r="L86" s="1">
        <v>3.0449999999999999</v>
      </c>
      <c r="M86" s="1">
        <v>0.31</v>
      </c>
      <c r="N86" s="1">
        <v>0.91</v>
      </c>
      <c r="O86" s="1">
        <v>0</v>
      </c>
      <c r="P86" s="1">
        <v>1.98</v>
      </c>
      <c r="Q86" s="1">
        <v>1.98</v>
      </c>
      <c r="R86" s="1">
        <v>0</v>
      </c>
      <c r="S86" s="1">
        <v>1.22</v>
      </c>
      <c r="T86" s="1">
        <v>0</v>
      </c>
      <c r="U86" s="1">
        <v>0</v>
      </c>
      <c r="V86" s="1">
        <v>0.31</v>
      </c>
      <c r="W86" s="1">
        <v>0</v>
      </c>
      <c r="X86" s="1"/>
      <c r="Y86" s="1" t="s">
        <v>0</v>
      </c>
      <c r="Z86" s="1">
        <v>0</v>
      </c>
      <c r="AA86" s="1">
        <v>0</v>
      </c>
      <c r="AB86" s="1">
        <v>0</v>
      </c>
      <c r="AC86" s="1">
        <v>0</v>
      </c>
      <c r="AD86" s="1">
        <v>0.2</v>
      </c>
      <c r="AE86" s="1">
        <v>0</v>
      </c>
      <c r="AF86" s="1">
        <v>0</v>
      </c>
      <c r="AG86" s="1">
        <v>0</v>
      </c>
      <c r="AH86" s="1">
        <v>0.3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3.2</v>
      </c>
      <c r="AO86" s="1">
        <v>0</v>
      </c>
      <c r="AP86" s="1">
        <v>0.1</v>
      </c>
      <c r="AQ86" s="1">
        <v>0</v>
      </c>
      <c r="AR86" s="1">
        <v>0.2</v>
      </c>
      <c r="AS86" s="1">
        <v>2.2000000000000002</v>
      </c>
      <c r="AT86" s="1">
        <v>0</v>
      </c>
      <c r="AU86" s="1">
        <v>2.1</v>
      </c>
      <c r="AV86" s="1">
        <v>0.6</v>
      </c>
      <c r="AW86" s="1">
        <v>0</v>
      </c>
      <c r="AX86" s="1">
        <v>1.9</v>
      </c>
      <c r="AY86" s="1">
        <v>0.6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0.75</v>
      </c>
      <c r="BH86" s="1">
        <v>0.75</v>
      </c>
      <c r="BI86" s="1">
        <v>0.7</v>
      </c>
      <c r="BJ86" s="1">
        <v>0</v>
      </c>
      <c r="BK86" s="1">
        <v>0</v>
      </c>
      <c r="BL86" s="1">
        <v>0</v>
      </c>
      <c r="BM86" s="1">
        <v>1.5</v>
      </c>
      <c r="BN86" s="1">
        <v>5.3</v>
      </c>
      <c r="BO86" s="1">
        <v>4.9000000000000004</v>
      </c>
      <c r="BP86" s="1">
        <v>0.69</v>
      </c>
      <c r="BQ86" s="1">
        <v>0.64</v>
      </c>
      <c r="BR86" s="1">
        <v>0</v>
      </c>
      <c r="BS86" s="1">
        <v>0</v>
      </c>
      <c r="BT86" s="1">
        <v>0.43</v>
      </c>
      <c r="BU86" s="1">
        <v>6.42</v>
      </c>
      <c r="BV86" s="1">
        <v>6.74</v>
      </c>
      <c r="BW86" s="1">
        <v>6.5960000000000001</v>
      </c>
      <c r="BX86" s="1">
        <v>0</v>
      </c>
      <c r="BY86" s="1">
        <v>0</v>
      </c>
      <c r="BZ86" s="1">
        <v>1.32</v>
      </c>
      <c r="CA86" s="1" t="s">
        <v>141</v>
      </c>
      <c r="CB86" s="1"/>
      <c r="CC86" s="1"/>
      <c r="CD86" s="1"/>
      <c r="CE86" s="1"/>
      <c r="CF86" s="1"/>
      <c r="CG86" s="1"/>
      <c r="CH86" s="31">
        <v>82</v>
      </c>
      <c r="CI86" s="32"/>
      <c r="CJ86" s="33" t="s">
        <v>87</v>
      </c>
      <c r="CK86" s="34" t="str">
        <f t="shared" si="1"/>
        <v>TA 32202 30330</v>
      </c>
      <c r="CL86" s="35">
        <v>532202.30000000005</v>
      </c>
      <c r="CM86" s="35">
        <v>430330.6</v>
      </c>
      <c r="CN86" s="36">
        <v>53.752569999999999</v>
      </c>
      <c r="CO86" s="36">
        <v>3.539E-3</v>
      </c>
      <c r="CP86" s="13">
        <v>437.52942758173418</v>
      </c>
      <c r="CQ86" s="35">
        <v>12.2</v>
      </c>
      <c r="CR86" s="37">
        <v>85</v>
      </c>
      <c r="CS86" s="38" t="s">
        <v>142</v>
      </c>
    </row>
    <row r="87" spans="1:97" ht="13.35" customHeight="1" x14ac:dyDescent="0.3">
      <c r="A87" s="31">
        <v>83</v>
      </c>
      <c r="B87" s="1" t="s">
        <v>1</v>
      </c>
      <c r="C87" s="1">
        <v>0.76</v>
      </c>
      <c r="D87" s="1">
        <v>0.76</v>
      </c>
      <c r="E87" s="1">
        <v>3.05</v>
      </c>
      <c r="F87" s="1">
        <v>3.05</v>
      </c>
      <c r="G87" s="1">
        <v>0.61</v>
      </c>
      <c r="H87" s="1">
        <v>0</v>
      </c>
      <c r="I87" s="1">
        <v>0.91500000000000004</v>
      </c>
      <c r="J87" s="1">
        <v>0.91500000000000004</v>
      </c>
      <c r="K87" s="1">
        <v>1.83</v>
      </c>
      <c r="L87" s="1">
        <v>1.83</v>
      </c>
      <c r="M87" s="1">
        <v>1.83</v>
      </c>
      <c r="N87" s="1">
        <v>2.74</v>
      </c>
      <c r="O87" s="1">
        <v>0</v>
      </c>
      <c r="P87" s="1">
        <v>2.13</v>
      </c>
      <c r="Q87" s="1">
        <v>2.13</v>
      </c>
      <c r="R87" s="1">
        <v>0</v>
      </c>
      <c r="S87" s="1">
        <v>0</v>
      </c>
      <c r="T87" s="1">
        <v>2.75</v>
      </c>
      <c r="U87" s="1">
        <v>1.22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0.1</v>
      </c>
      <c r="AD87" s="1">
        <v>0.05</v>
      </c>
      <c r="AE87" s="1">
        <v>0.05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0.6</v>
      </c>
      <c r="AL87" s="1">
        <v>0</v>
      </c>
      <c r="AM87" s="1">
        <v>0.7</v>
      </c>
      <c r="AN87" s="1">
        <v>0.2</v>
      </c>
      <c r="AO87" s="1">
        <v>0.2</v>
      </c>
      <c r="AP87" s="1">
        <v>0.7</v>
      </c>
      <c r="AQ87" s="1">
        <v>0.2</v>
      </c>
      <c r="AR87" s="1">
        <v>1.25</v>
      </c>
      <c r="AS87" s="1">
        <v>1.25</v>
      </c>
      <c r="AT87" s="1">
        <v>0.8</v>
      </c>
      <c r="AU87" s="1">
        <v>0.1</v>
      </c>
      <c r="AV87" s="1">
        <v>0.7</v>
      </c>
      <c r="AW87" s="1">
        <v>2</v>
      </c>
      <c r="AX87" s="1">
        <v>1.2</v>
      </c>
      <c r="AY87" s="1">
        <v>1.5</v>
      </c>
      <c r="AZ87" s="1">
        <v>2.2999999999999998</v>
      </c>
      <c r="BA87" s="1">
        <v>0</v>
      </c>
      <c r="BB87" s="1">
        <v>0</v>
      </c>
      <c r="BC87" s="1">
        <v>0</v>
      </c>
      <c r="BD87" s="1">
        <v>0</v>
      </c>
      <c r="BE87" s="1">
        <v>0.1</v>
      </c>
      <c r="BF87" s="1">
        <v>0</v>
      </c>
      <c r="BG87" s="1">
        <v>1.6</v>
      </c>
      <c r="BH87" s="1">
        <v>1.6</v>
      </c>
      <c r="BI87" s="1">
        <v>0.3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1.8</v>
      </c>
      <c r="BP87" s="1">
        <v>1.02</v>
      </c>
      <c r="BQ87" s="1">
        <v>2.02</v>
      </c>
      <c r="BR87" s="1">
        <v>0</v>
      </c>
      <c r="BS87" s="1">
        <v>0</v>
      </c>
      <c r="BT87" s="1">
        <v>1.92</v>
      </c>
      <c r="BU87" s="1">
        <v>1.32</v>
      </c>
      <c r="BV87" s="1">
        <v>0.35</v>
      </c>
      <c r="BW87" s="1">
        <v>0</v>
      </c>
      <c r="BX87" s="1">
        <v>0</v>
      </c>
      <c r="BY87" s="1">
        <v>5.79</v>
      </c>
      <c r="BZ87" s="1">
        <v>5.89</v>
      </c>
      <c r="CA87" s="1" t="s">
        <v>141</v>
      </c>
      <c r="CB87" s="1"/>
      <c r="CC87" s="1"/>
      <c r="CD87" s="1"/>
      <c r="CE87" s="1"/>
      <c r="CF87" s="1"/>
      <c r="CG87" s="1"/>
      <c r="CH87" s="31">
        <v>83</v>
      </c>
      <c r="CI87" s="32"/>
      <c r="CJ87" s="33" t="s">
        <v>88</v>
      </c>
      <c r="CK87" s="34" t="str">
        <f t="shared" si="1"/>
        <v>TA 32831 29796</v>
      </c>
      <c r="CL87" s="35">
        <v>532831.4</v>
      </c>
      <c r="CM87" s="35">
        <v>429796.4</v>
      </c>
      <c r="CN87" s="36">
        <v>53.747619999999998</v>
      </c>
      <c r="CO87" s="36">
        <v>1.2843E-2</v>
      </c>
      <c r="CP87" s="13">
        <v>825.1042358393272</v>
      </c>
      <c r="CQ87" s="35">
        <v>12.9</v>
      </c>
      <c r="CR87" s="37"/>
      <c r="CS87" s="38"/>
    </row>
    <row r="88" spans="1:97" ht="13.35" customHeight="1" x14ac:dyDescent="0.3">
      <c r="A88" s="31">
        <v>84</v>
      </c>
      <c r="B88" s="1" t="s">
        <v>1</v>
      </c>
      <c r="C88" s="1">
        <v>2.5000000000000001E-2</v>
      </c>
      <c r="D88" s="1">
        <v>2.5000000000000001E-2</v>
      </c>
      <c r="E88" s="1">
        <v>2.5000000000000001E-2</v>
      </c>
      <c r="F88" s="1">
        <v>2.5000000000000001E-2</v>
      </c>
      <c r="G88" s="1">
        <v>3.48</v>
      </c>
      <c r="H88" s="1">
        <v>0.74</v>
      </c>
      <c r="I88" s="1">
        <v>0.36</v>
      </c>
      <c r="J88" s="1">
        <v>9.9999999999999992E-2</v>
      </c>
      <c r="K88" s="1">
        <v>9.9999999999999992E-2</v>
      </c>
      <c r="L88" s="1">
        <v>9.9999999999999992E-2</v>
      </c>
      <c r="M88" s="1" t="s">
        <v>0</v>
      </c>
      <c r="N88" s="1">
        <v>0.61</v>
      </c>
      <c r="O88" s="1">
        <v>0.61</v>
      </c>
      <c r="P88" s="1">
        <v>0.15</v>
      </c>
      <c r="Q88" s="1">
        <v>2.29</v>
      </c>
      <c r="R88" s="1">
        <v>0.76</v>
      </c>
      <c r="S88" s="1">
        <v>0.46</v>
      </c>
      <c r="T88" s="1">
        <v>0.3</v>
      </c>
      <c r="U88" s="1">
        <v>1.68</v>
      </c>
      <c r="V88" s="1">
        <v>0.15</v>
      </c>
      <c r="W88" s="1" t="s">
        <v>0</v>
      </c>
      <c r="X88" s="1">
        <v>0.31</v>
      </c>
      <c r="Y88" s="1">
        <v>0</v>
      </c>
      <c r="Z88" s="1">
        <v>0</v>
      </c>
      <c r="AA88" s="1">
        <v>0</v>
      </c>
      <c r="AB88" s="1">
        <v>1.55</v>
      </c>
      <c r="AC88" s="1" t="s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0.1</v>
      </c>
      <c r="AI88" s="1">
        <v>0</v>
      </c>
      <c r="AJ88" s="1">
        <v>0</v>
      </c>
      <c r="AK88" s="1">
        <v>0.2</v>
      </c>
      <c r="AL88" s="1">
        <v>0</v>
      </c>
      <c r="AM88" s="1">
        <v>0</v>
      </c>
      <c r="AN88" s="1">
        <v>0.2</v>
      </c>
      <c r="AO88" s="1">
        <v>0.9</v>
      </c>
      <c r="AP88" s="1">
        <v>0</v>
      </c>
      <c r="AQ88" s="1">
        <v>0</v>
      </c>
      <c r="AR88" s="1">
        <v>0.9</v>
      </c>
      <c r="AS88" s="1"/>
      <c r="AT88" s="1" t="s">
        <v>0</v>
      </c>
      <c r="AU88" s="1">
        <v>1.2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2.1</v>
      </c>
      <c r="BG88" s="1">
        <v>0.2</v>
      </c>
      <c r="BH88" s="1">
        <v>0.2</v>
      </c>
      <c r="BI88" s="1">
        <v>6.3</v>
      </c>
      <c r="BJ88" s="1">
        <v>1.2</v>
      </c>
      <c r="BK88" s="1">
        <v>0</v>
      </c>
      <c r="BL88" s="1">
        <v>0.6</v>
      </c>
      <c r="BM88" s="1">
        <v>0</v>
      </c>
      <c r="BN88" s="1">
        <v>0.4</v>
      </c>
      <c r="BO88" s="1">
        <v>1.8</v>
      </c>
      <c r="BP88" s="1">
        <v>0</v>
      </c>
      <c r="BQ88" s="1">
        <v>6.07</v>
      </c>
      <c r="BR88" s="1">
        <v>0</v>
      </c>
      <c r="BS88" s="1">
        <v>0</v>
      </c>
      <c r="BT88" s="1">
        <v>1.06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1.0900000000000001</v>
      </c>
      <c r="CA88" s="1" t="s">
        <v>141</v>
      </c>
      <c r="CB88" s="1"/>
      <c r="CC88" s="1"/>
      <c r="CD88" s="1"/>
      <c r="CE88" s="1"/>
      <c r="CF88" s="1"/>
      <c r="CG88" s="1"/>
      <c r="CH88" s="31">
        <v>84</v>
      </c>
      <c r="CI88" s="32"/>
      <c r="CJ88" s="33" t="s">
        <v>89</v>
      </c>
      <c r="CK88" s="34" t="str">
        <f t="shared" si="1"/>
        <v>TA 33033 29359</v>
      </c>
      <c r="CL88" s="35">
        <v>533033.5</v>
      </c>
      <c r="CM88" s="35">
        <v>429359</v>
      </c>
      <c r="CN88" s="36">
        <v>53.743639999999999</v>
      </c>
      <c r="CO88" s="36">
        <v>1.5716000000000001E-2</v>
      </c>
      <c r="CP88" s="13">
        <v>481.42808393362344</v>
      </c>
      <c r="CQ88" s="35">
        <v>11.9</v>
      </c>
      <c r="CR88" s="37"/>
      <c r="CS88" s="38"/>
    </row>
    <row r="89" spans="1:97" ht="13.35" customHeight="1" x14ac:dyDescent="0.3">
      <c r="A89" s="31">
        <v>85</v>
      </c>
      <c r="B89" s="1" t="s">
        <v>1</v>
      </c>
      <c r="C89" s="1">
        <v>0.2475</v>
      </c>
      <c r="D89" s="1">
        <v>0.2475</v>
      </c>
      <c r="E89" s="1">
        <v>0.2475</v>
      </c>
      <c r="F89" s="1">
        <v>0.2475</v>
      </c>
      <c r="G89" s="1">
        <v>3.78</v>
      </c>
      <c r="H89" s="1">
        <v>0.18</v>
      </c>
      <c r="I89" s="1">
        <v>0.61</v>
      </c>
      <c r="J89" s="1">
        <v>0.20333333333333334</v>
      </c>
      <c r="K89" s="1">
        <v>0.20333333333333334</v>
      </c>
      <c r="L89" s="1">
        <v>0.20333333333333334</v>
      </c>
      <c r="M89" s="1" t="s">
        <v>0</v>
      </c>
      <c r="N89" s="1">
        <v>0.3</v>
      </c>
      <c r="O89" s="1">
        <v>0</v>
      </c>
      <c r="P89" s="1">
        <v>0.61</v>
      </c>
      <c r="Q89" s="1">
        <v>1.22</v>
      </c>
      <c r="R89" s="1">
        <v>0.91</v>
      </c>
      <c r="S89" s="1">
        <v>0.91</v>
      </c>
      <c r="T89" s="1" t="s">
        <v>0</v>
      </c>
      <c r="U89" s="1">
        <v>0.61</v>
      </c>
      <c r="V89" s="1">
        <v>0</v>
      </c>
      <c r="W89" s="1" t="s">
        <v>0</v>
      </c>
      <c r="X89" s="1">
        <v>0</v>
      </c>
      <c r="Y89" s="1">
        <v>0</v>
      </c>
      <c r="Z89" s="1">
        <v>0.05</v>
      </c>
      <c r="AA89" s="1">
        <v>0.05</v>
      </c>
      <c r="AB89" s="1">
        <v>0.3</v>
      </c>
      <c r="AC89" s="1">
        <v>0</v>
      </c>
      <c r="AD89" s="1">
        <v>0.7</v>
      </c>
      <c r="AE89" s="1">
        <v>1</v>
      </c>
      <c r="AF89" s="1">
        <v>0</v>
      </c>
      <c r="AG89" s="1" t="s">
        <v>0</v>
      </c>
      <c r="AH89" s="1">
        <v>6.2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1.8</v>
      </c>
      <c r="AP89" s="1" t="s">
        <v>0</v>
      </c>
      <c r="AQ89" s="1">
        <v>2.7</v>
      </c>
      <c r="AR89" s="1">
        <v>0.2</v>
      </c>
      <c r="AS89" s="1"/>
      <c r="AT89" s="1" t="s">
        <v>0</v>
      </c>
      <c r="AU89" s="1" t="s">
        <v>0</v>
      </c>
      <c r="AV89" s="1">
        <v>0.1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2.5</v>
      </c>
      <c r="BG89" s="1">
        <v>0.6</v>
      </c>
      <c r="BH89" s="1">
        <v>0</v>
      </c>
      <c r="BI89" s="1">
        <v>0.2</v>
      </c>
      <c r="BJ89" s="1">
        <v>0</v>
      </c>
      <c r="BK89" s="1">
        <v>0.2</v>
      </c>
      <c r="BL89" s="1">
        <v>0</v>
      </c>
      <c r="BM89" s="1">
        <v>0</v>
      </c>
      <c r="BN89" s="1">
        <v>0.3</v>
      </c>
      <c r="BO89" s="1">
        <v>2.2000000000000002</v>
      </c>
      <c r="BP89" s="1">
        <v>0.4</v>
      </c>
      <c r="BQ89" s="1">
        <v>5.38</v>
      </c>
      <c r="BR89" s="1">
        <v>0.3</v>
      </c>
      <c r="BS89" s="1">
        <v>2.8</v>
      </c>
      <c r="BT89" s="1">
        <v>0</v>
      </c>
      <c r="BU89" s="1">
        <v>2.04</v>
      </c>
      <c r="BV89" s="1">
        <v>0.28000000000000003</v>
      </c>
      <c r="BW89" s="1">
        <v>0</v>
      </c>
      <c r="BX89" s="1">
        <v>0</v>
      </c>
      <c r="BY89" s="1">
        <v>0</v>
      </c>
      <c r="BZ89" s="1">
        <v>0</v>
      </c>
      <c r="CA89" s="1" t="s">
        <v>141</v>
      </c>
      <c r="CB89" s="1"/>
      <c r="CC89" s="1"/>
      <c r="CD89" s="1"/>
      <c r="CE89" s="1"/>
      <c r="CF89" s="1"/>
      <c r="CG89" s="1"/>
      <c r="CH89" s="31">
        <v>85</v>
      </c>
      <c r="CI89" s="32"/>
      <c r="CJ89" s="33" t="s">
        <v>90</v>
      </c>
      <c r="CK89" s="34" t="str">
        <f t="shared" si="1"/>
        <v>TA 33410 29177</v>
      </c>
      <c r="CL89" s="35">
        <v>533410.80000000005</v>
      </c>
      <c r="CM89" s="35">
        <v>429177.9</v>
      </c>
      <c r="CN89" s="36">
        <v>53.741909999999997</v>
      </c>
      <c r="CO89" s="36">
        <v>2.1350000000000001E-2</v>
      </c>
      <c r="CP89" s="13">
        <v>418.63229689072006</v>
      </c>
      <c r="CQ89" s="35">
        <v>14.3</v>
      </c>
      <c r="CR89" s="37"/>
      <c r="CS89" s="38"/>
    </row>
    <row r="90" spans="1:97" ht="13.35" customHeight="1" x14ac:dyDescent="0.3">
      <c r="A90" s="31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 t="s">
        <v>1</v>
      </c>
      <c r="AB90" s="1">
        <v>0</v>
      </c>
      <c r="AC90" s="1">
        <v>0.22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0.68</v>
      </c>
      <c r="AP90" s="1">
        <v>0</v>
      </c>
      <c r="AQ90" s="1">
        <v>0</v>
      </c>
      <c r="AR90" s="1">
        <v>0</v>
      </c>
      <c r="AS90" s="1">
        <v>0</v>
      </c>
      <c r="AT90" s="1" t="s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0.9</v>
      </c>
      <c r="BH90" s="1">
        <v>0</v>
      </c>
      <c r="BI90" s="1">
        <v>0</v>
      </c>
      <c r="BJ90" s="1">
        <v>0</v>
      </c>
      <c r="BK90" s="1">
        <v>0.5</v>
      </c>
      <c r="BL90" s="1">
        <v>0</v>
      </c>
      <c r="BM90" s="1">
        <v>0.4</v>
      </c>
      <c r="BN90" s="1">
        <v>0.5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0.67</v>
      </c>
      <c r="BU90" s="1">
        <v>0</v>
      </c>
      <c r="BV90" s="1">
        <v>0.37</v>
      </c>
      <c r="BW90" s="1">
        <v>0</v>
      </c>
      <c r="BX90" s="1">
        <v>0</v>
      </c>
      <c r="BY90" s="1">
        <v>0</v>
      </c>
      <c r="BZ90" s="1">
        <v>0</v>
      </c>
      <c r="CA90" s="1" t="s">
        <v>141</v>
      </c>
      <c r="CB90" s="1"/>
      <c r="CC90" s="1"/>
      <c r="CD90" s="1"/>
      <c r="CE90" s="1"/>
      <c r="CF90" s="1"/>
      <c r="CG90" s="1"/>
      <c r="CH90" s="31">
        <v>86</v>
      </c>
      <c r="CI90" s="32"/>
      <c r="CJ90" s="33" t="s">
        <v>91</v>
      </c>
      <c r="CK90" s="34" t="str">
        <f t="shared" si="1"/>
        <v>TA 33610 28922</v>
      </c>
      <c r="CL90" s="35">
        <v>533610.80000000005</v>
      </c>
      <c r="CM90" s="35">
        <v>428922.3</v>
      </c>
      <c r="CN90" s="36">
        <v>53.739570000000001</v>
      </c>
      <c r="CO90" s="36">
        <v>2.427E-2</v>
      </c>
      <c r="CP90" s="13">
        <v>324.07560846197606</v>
      </c>
      <c r="CQ90" s="35">
        <v>16.2</v>
      </c>
      <c r="CR90" s="37">
        <v>89</v>
      </c>
      <c r="CS90" s="38" t="s">
        <v>12</v>
      </c>
    </row>
    <row r="91" spans="1:97" ht="13.35" customHeight="1" x14ac:dyDescent="0.3">
      <c r="A91" s="31">
        <v>87</v>
      </c>
      <c r="B91" s="1" t="s">
        <v>1</v>
      </c>
      <c r="C91" s="1">
        <v>0.61</v>
      </c>
      <c r="D91" s="1">
        <v>0.61</v>
      </c>
      <c r="E91" s="1">
        <v>0.61</v>
      </c>
      <c r="F91" s="1">
        <v>0.61</v>
      </c>
      <c r="G91" s="1">
        <v>15.39</v>
      </c>
      <c r="H91" s="1">
        <v>2.31</v>
      </c>
      <c r="I91" s="1">
        <v>4.8499999999999996</v>
      </c>
      <c r="J91" s="1">
        <v>2.7433333333333336</v>
      </c>
      <c r="K91" s="1">
        <v>2.7433333333333336</v>
      </c>
      <c r="L91" s="1">
        <v>2.7433333333333336</v>
      </c>
      <c r="M91" s="1" t="s">
        <v>0</v>
      </c>
      <c r="N91" s="1">
        <v>3.05</v>
      </c>
      <c r="O91" s="1">
        <v>4.2699999999999996</v>
      </c>
      <c r="P91" s="1">
        <v>0.61</v>
      </c>
      <c r="Q91" s="1">
        <v>0.61</v>
      </c>
      <c r="R91" s="1">
        <v>3.2</v>
      </c>
      <c r="S91" s="1">
        <v>0.76</v>
      </c>
      <c r="T91" s="1">
        <v>2.13</v>
      </c>
      <c r="U91" s="1" t="s">
        <v>0</v>
      </c>
      <c r="V91" s="1">
        <v>3.05</v>
      </c>
      <c r="W91" s="1">
        <v>0.94</v>
      </c>
      <c r="X91" s="1">
        <v>0</v>
      </c>
      <c r="Y91" s="1">
        <v>0</v>
      </c>
      <c r="Z91" s="1">
        <v>0.05</v>
      </c>
      <c r="AA91" s="1">
        <v>0.05</v>
      </c>
      <c r="AB91" s="1">
        <v>1.5</v>
      </c>
      <c r="AC91" s="1">
        <v>0.2</v>
      </c>
      <c r="AD91" s="1">
        <v>1.2</v>
      </c>
      <c r="AE91" s="1">
        <v>2.1</v>
      </c>
      <c r="AF91" s="1">
        <v>1.3</v>
      </c>
      <c r="AG91" s="1">
        <v>0.5</v>
      </c>
      <c r="AH91" s="1">
        <v>0.3</v>
      </c>
      <c r="AI91" s="1">
        <v>0.1</v>
      </c>
      <c r="AJ91" s="1">
        <v>0</v>
      </c>
      <c r="AK91" s="1">
        <v>0</v>
      </c>
      <c r="AL91" s="1">
        <v>0</v>
      </c>
      <c r="AM91" s="1">
        <v>0.3</v>
      </c>
      <c r="AN91" s="1">
        <v>0.2</v>
      </c>
      <c r="AO91" s="1">
        <v>0.8</v>
      </c>
      <c r="AP91" s="1">
        <v>0</v>
      </c>
      <c r="AQ91" s="1" t="s">
        <v>0</v>
      </c>
      <c r="AR91" s="1">
        <v>0</v>
      </c>
      <c r="AS91" s="1">
        <v>0</v>
      </c>
      <c r="AT91" s="1">
        <v>0</v>
      </c>
      <c r="AU91" s="1">
        <v>1.6</v>
      </c>
      <c r="AV91" s="1">
        <v>0.4</v>
      </c>
      <c r="AW91" s="1">
        <v>0.8</v>
      </c>
      <c r="AX91" s="1">
        <v>0</v>
      </c>
      <c r="AY91" s="1">
        <v>0</v>
      </c>
      <c r="AZ91" s="1">
        <v>0</v>
      </c>
      <c r="BA91" s="1">
        <v>0.6</v>
      </c>
      <c r="BB91" s="1">
        <v>0</v>
      </c>
      <c r="BC91" s="1">
        <v>0</v>
      </c>
      <c r="BD91" s="1">
        <v>0</v>
      </c>
      <c r="BE91" s="1" t="s">
        <v>141</v>
      </c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31">
        <v>87</v>
      </c>
      <c r="CI91" s="32"/>
      <c r="CJ91" s="33" t="s">
        <v>92</v>
      </c>
      <c r="CK91" s="34" t="str">
        <f t="shared" si="1"/>
        <v>TA 34944 26986</v>
      </c>
      <c r="CL91" s="35">
        <v>534944.19999999995</v>
      </c>
      <c r="CM91" s="35">
        <v>426986.7</v>
      </c>
      <c r="CN91" s="36">
        <v>53.721829999999997</v>
      </c>
      <c r="CO91" s="36">
        <v>4.3638000000000003E-2</v>
      </c>
      <c r="CP91" s="13">
        <v>2351.0959146746864</v>
      </c>
      <c r="CQ91" s="35">
        <v>12.6</v>
      </c>
      <c r="CR91" s="37"/>
      <c r="CS91" s="38"/>
    </row>
    <row r="92" spans="1:97" ht="13.35" customHeight="1" x14ac:dyDescent="0.3">
      <c r="A92" s="31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 t="s">
        <v>1</v>
      </c>
      <c r="AZ92" s="1">
        <v>5.5</v>
      </c>
      <c r="BA92" s="1">
        <v>4.7</v>
      </c>
      <c r="BB92" s="1">
        <v>1.3</v>
      </c>
      <c r="BC92" s="1">
        <v>4.9000000000000004</v>
      </c>
      <c r="BD92" s="1">
        <v>0</v>
      </c>
      <c r="BE92" s="1">
        <v>0.1</v>
      </c>
      <c r="BF92" s="1">
        <v>3.1</v>
      </c>
      <c r="BG92" s="1">
        <v>3.2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0.2</v>
      </c>
      <c r="BN92" s="1">
        <v>0</v>
      </c>
      <c r="BO92" s="1">
        <v>5.5</v>
      </c>
      <c r="BP92" s="1">
        <v>0</v>
      </c>
      <c r="BQ92" s="1">
        <v>0</v>
      </c>
      <c r="BR92" s="1">
        <v>1.27</v>
      </c>
      <c r="BS92" s="1">
        <v>0.65</v>
      </c>
      <c r="BT92" s="1">
        <v>1.33</v>
      </c>
      <c r="BU92" s="1">
        <v>0</v>
      </c>
      <c r="BV92" s="1">
        <v>0</v>
      </c>
      <c r="BW92" s="1">
        <v>0</v>
      </c>
      <c r="BX92" s="1">
        <v>0</v>
      </c>
      <c r="BY92" s="1">
        <v>0.28000000000000003</v>
      </c>
      <c r="BZ92" s="1">
        <v>0</v>
      </c>
      <c r="CA92" s="1" t="s">
        <v>141</v>
      </c>
      <c r="CB92" s="1"/>
      <c r="CC92" s="1"/>
      <c r="CD92" s="1"/>
      <c r="CE92" s="1"/>
      <c r="CF92" s="1"/>
      <c r="CG92" s="1"/>
      <c r="CH92" s="31">
        <v>88</v>
      </c>
      <c r="CI92" s="32"/>
      <c r="CJ92" s="33" t="s">
        <v>93</v>
      </c>
      <c r="CK92" s="34" t="str">
        <f t="shared" si="1"/>
        <v>TA 34975 26814</v>
      </c>
      <c r="CL92" s="35">
        <v>534975.30000000005</v>
      </c>
      <c r="CM92" s="35">
        <v>426814.3</v>
      </c>
      <c r="CN92" s="36">
        <v>53.720280000000002</v>
      </c>
      <c r="CO92" s="36">
        <v>4.4033000000000003E-2</v>
      </c>
      <c r="CP92" s="13">
        <v>174.77127910500627</v>
      </c>
      <c r="CQ92" s="35">
        <v>13.7</v>
      </c>
      <c r="CR92" s="37">
        <v>94</v>
      </c>
      <c r="CS92" s="38" t="s">
        <v>12</v>
      </c>
    </row>
    <row r="93" spans="1:97" ht="13.35" customHeight="1" x14ac:dyDescent="0.3">
      <c r="A93" s="31">
        <v>89</v>
      </c>
      <c r="B93" s="1" t="s">
        <v>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 t="s">
        <v>1</v>
      </c>
      <c r="N93" s="1">
        <v>3.96</v>
      </c>
      <c r="O93" s="1">
        <v>1.83</v>
      </c>
      <c r="P93" s="1">
        <v>1.37</v>
      </c>
      <c r="Q93" s="1">
        <v>0.46</v>
      </c>
      <c r="R93" s="1">
        <v>1.37</v>
      </c>
      <c r="S93" s="1">
        <v>1.37</v>
      </c>
      <c r="T93" s="1">
        <v>4.88</v>
      </c>
      <c r="U93" s="1" t="s">
        <v>0</v>
      </c>
      <c r="V93" s="1">
        <v>0.3</v>
      </c>
      <c r="W93" s="1">
        <v>0.3</v>
      </c>
      <c r="X93" s="1">
        <v>0.3</v>
      </c>
      <c r="Y93" s="1">
        <v>0</v>
      </c>
      <c r="Z93" s="1">
        <v>0.11</v>
      </c>
      <c r="AA93" s="1">
        <v>0.11</v>
      </c>
      <c r="AB93" s="1">
        <v>0.3</v>
      </c>
      <c r="AC93" s="1">
        <v>0</v>
      </c>
      <c r="AD93" s="1">
        <v>1.7</v>
      </c>
      <c r="AE93" s="1">
        <v>4</v>
      </c>
      <c r="AF93" s="1">
        <v>0.6</v>
      </c>
      <c r="AG93" s="1">
        <v>0</v>
      </c>
      <c r="AH93" s="1">
        <v>0.3</v>
      </c>
      <c r="AI93" s="1">
        <v>0</v>
      </c>
      <c r="AJ93" s="1">
        <v>1.9</v>
      </c>
      <c r="AK93" s="1">
        <v>0</v>
      </c>
      <c r="AL93" s="1">
        <v>0</v>
      </c>
      <c r="AM93" s="1">
        <v>0.8</v>
      </c>
      <c r="AN93" s="1">
        <v>0</v>
      </c>
      <c r="AO93" s="1">
        <v>0</v>
      </c>
      <c r="AP93" s="1">
        <v>0</v>
      </c>
      <c r="AQ93" s="1">
        <v>0.1</v>
      </c>
      <c r="AR93" s="1">
        <v>0.05</v>
      </c>
      <c r="AS93" s="1">
        <v>0</v>
      </c>
      <c r="AT93" s="1">
        <v>0.05</v>
      </c>
      <c r="AU93" s="1">
        <v>2.4</v>
      </c>
      <c r="AV93" s="1">
        <v>7.1</v>
      </c>
      <c r="AW93" s="1">
        <v>7.1</v>
      </c>
      <c r="AX93" s="1">
        <v>0</v>
      </c>
      <c r="AY93" s="1">
        <v>4.0999999999999996</v>
      </c>
      <c r="AZ93" s="1">
        <v>4.7</v>
      </c>
      <c r="BA93" s="1">
        <v>3.2</v>
      </c>
      <c r="BB93" s="1">
        <v>2.7</v>
      </c>
      <c r="BC93" s="1">
        <v>7.3</v>
      </c>
      <c r="BD93" s="1">
        <v>0</v>
      </c>
      <c r="BE93" s="1">
        <v>1.4</v>
      </c>
      <c r="BF93" s="1">
        <v>0.7</v>
      </c>
      <c r="BG93" s="1">
        <v>1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1.2</v>
      </c>
      <c r="BO93" s="1">
        <v>2.2000000000000002</v>
      </c>
      <c r="BP93" s="1">
        <v>6.15</v>
      </c>
      <c r="BQ93" s="1">
        <v>0.49</v>
      </c>
      <c r="BR93" s="1">
        <v>0</v>
      </c>
      <c r="BS93" s="1">
        <v>0</v>
      </c>
      <c r="BT93" s="1">
        <v>1.03</v>
      </c>
      <c r="BU93" s="1">
        <v>2.77</v>
      </c>
      <c r="BV93" s="1">
        <v>3.87</v>
      </c>
      <c r="BW93" s="1">
        <v>2.11</v>
      </c>
      <c r="BX93" s="1">
        <v>0</v>
      </c>
      <c r="BY93" s="1">
        <v>0</v>
      </c>
      <c r="BZ93" s="1">
        <v>4.4000000000000004</v>
      </c>
      <c r="CA93" s="1" t="s">
        <v>141</v>
      </c>
      <c r="CB93" s="1"/>
      <c r="CC93" s="1"/>
      <c r="CD93" s="1"/>
      <c r="CE93" s="1"/>
      <c r="CF93" s="1"/>
      <c r="CG93" s="1"/>
      <c r="CH93" s="31">
        <v>89</v>
      </c>
      <c r="CI93" s="32"/>
      <c r="CJ93" s="33" t="s">
        <v>94</v>
      </c>
      <c r="CK93" s="34" t="str">
        <f t="shared" si="1"/>
        <v>TA 35207 26642</v>
      </c>
      <c r="CL93" s="35">
        <v>535207.9</v>
      </c>
      <c r="CM93" s="35">
        <v>426642.7</v>
      </c>
      <c r="CN93" s="36">
        <v>53.718679999999999</v>
      </c>
      <c r="CO93" s="36">
        <v>4.7470999999999999E-2</v>
      </c>
      <c r="CP93" s="13">
        <v>288.80443209895515</v>
      </c>
      <c r="CQ93" s="35">
        <v>11.2</v>
      </c>
      <c r="CR93" s="37"/>
      <c r="CS93" s="38"/>
    </row>
    <row r="94" spans="1:97" ht="13.35" customHeight="1" x14ac:dyDescent="0.3">
      <c r="A94" s="31">
        <v>90</v>
      </c>
      <c r="B94" s="1" t="s">
        <v>1</v>
      </c>
      <c r="C94" s="1">
        <v>4.6100000000000003</v>
      </c>
      <c r="D94" s="1">
        <v>4.6100000000000003</v>
      </c>
      <c r="E94" s="1">
        <v>4.6100000000000003</v>
      </c>
      <c r="F94" s="1">
        <v>4.6100000000000003</v>
      </c>
      <c r="G94" s="1">
        <v>0.3</v>
      </c>
      <c r="H94" s="1">
        <v>1.57</v>
      </c>
      <c r="I94" s="1">
        <v>8.33</v>
      </c>
      <c r="J94" s="1">
        <v>0.61</v>
      </c>
      <c r="K94" s="1">
        <v>0.61</v>
      </c>
      <c r="L94" s="1">
        <v>0.61</v>
      </c>
      <c r="M94" s="1" t="s">
        <v>0</v>
      </c>
      <c r="N94" s="1">
        <v>2.29</v>
      </c>
      <c r="O94" s="1">
        <v>3.05</v>
      </c>
      <c r="P94" s="1">
        <v>0.76</v>
      </c>
      <c r="Q94" s="1">
        <v>2.13</v>
      </c>
      <c r="R94" s="1" t="s">
        <v>0</v>
      </c>
      <c r="S94" s="1">
        <v>1.52</v>
      </c>
      <c r="T94" s="1">
        <v>9.14</v>
      </c>
      <c r="U94" s="1">
        <v>1.52</v>
      </c>
      <c r="V94" s="1">
        <v>0.46</v>
      </c>
      <c r="W94" s="1" t="s">
        <v>0</v>
      </c>
      <c r="X94" s="1">
        <v>0.3</v>
      </c>
      <c r="Y94" s="1">
        <v>0</v>
      </c>
      <c r="Z94" s="1">
        <v>2.2000000000000002</v>
      </c>
      <c r="AA94" s="1">
        <v>2.2000000000000002</v>
      </c>
      <c r="AB94" s="1">
        <v>1.55</v>
      </c>
      <c r="AC94" s="1">
        <v>0.15</v>
      </c>
      <c r="AD94" s="1">
        <v>0.1</v>
      </c>
      <c r="AE94" s="1">
        <v>2.9</v>
      </c>
      <c r="AF94" s="1">
        <v>1.2</v>
      </c>
      <c r="AG94" s="1">
        <v>0</v>
      </c>
      <c r="AH94" s="1">
        <v>0</v>
      </c>
      <c r="AI94" s="1">
        <v>1</v>
      </c>
      <c r="AJ94" s="1">
        <v>0.7</v>
      </c>
      <c r="AK94" s="1">
        <v>1.1000000000000001</v>
      </c>
      <c r="AL94" s="1">
        <v>1.4</v>
      </c>
      <c r="AM94" s="1">
        <v>0.1</v>
      </c>
      <c r="AN94" s="1">
        <v>0</v>
      </c>
      <c r="AO94" s="1">
        <v>0.5</v>
      </c>
      <c r="AP94" s="1">
        <v>0</v>
      </c>
      <c r="AQ94" s="1">
        <v>0</v>
      </c>
      <c r="AR94" s="1">
        <v>1.35</v>
      </c>
      <c r="AS94" s="1">
        <v>1.95</v>
      </c>
      <c r="AT94" s="1">
        <v>0</v>
      </c>
      <c r="AU94" s="1">
        <v>0.8</v>
      </c>
      <c r="AV94" s="1">
        <v>4</v>
      </c>
      <c r="AW94" s="1">
        <v>7.8</v>
      </c>
      <c r="AX94" s="1">
        <v>0</v>
      </c>
      <c r="AY94" s="1">
        <v>2.8</v>
      </c>
      <c r="AZ94" s="1">
        <v>2.7</v>
      </c>
      <c r="BA94" s="1">
        <v>9</v>
      </c>
      <c r="BB94" s="1">
        <v>2.6</v>
      </c>
      <c r="BC94" s="1">
        <v>8.1</v>
      </c>
      <c r="BD94" s="1">
        <v>0.4</v>
      </c>
      <c r="BE94" s="1">
        <v>0.3</v>
      </c>
      <c r="BF94" s="1">
        <v>1.2</v>
      </c>
      <c r="BG94" s="1">
        <v>4.9000000000000004</v>
      </c>
      <c r="BH94" s="1">
        <v>2.1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0.3</v>
      </c>
      <c r="BP94" s="1">
        <v>4.03</v>
      </c>
      <c r="BQ94" s="1">
        <v>4.59</v>
      </c>
      <c r="BR94" s="1">
        <v>0</v>
      </c>
      <c r="BS94" s="1">
        <v>0</v>
      </c>
      <c r="BT94" s="1">
        <v>0.94</v>
      </c>
      <c r="BU94" s="1">
        <v>3.31</v>
      </c>
      <c r="BV94" s="1">
        <v>2.82</v>
      </c>
      <c r="BW94" s="1">
        <v>5.42</v>
      </c>
      <c r="BX94" s="1">
        <v>0</v>
      </c>
      <c r="BY94" s="1">
        <v>1.02</v>
      </c>
      <c r="BZ94" s="1">
        <v>0</v>
      </c>
      <c r="CA94" s="1" t="s">
        <v>141</v>
      </c>
      <c r="CB94" s="1"/>
      <c r="CC94" s="1"/>
      <c r="CD94" s="1"/>
      <c r="CE94" s="1"/>
      <c r="CF94" s="1"/>
      <c r="CG94" s="1"/>
      <c r="CH94" s="31">
        <v>90</v>
      </c>
      <c r="CI94" s="32"/>
      <c r="CJ94" s="33" t="s">
        <v>95</v>
      </c>
      <c r="CK94" s="34" t="str">
        <f t="shared" si="1"/>
        <v>TA 35332 26487</v>
      </c>
      <c r="CL94" s="35">
        <v>535332.6</v>
      </c>
      <c r="CM94" s="35">
        <v>426487.5</v>
      </c>
      <c r="CN94" s="36">
        <v>53.71725</v>
      </c>
      <c r="CO94" s="36">
        <v>4.9296E-2</v>
      </c>
      <c r="CP94" s="13">
        <v>199.12307751739877</v>
      </c>
      <c r="CQ94" s="35">
        <v>12</v>
      </c>
      <c r="CR94" s="37">
        <v>95</v>
      </c>
      <c r="CS94" s="38" t="s">
        <v>12</v>
      </c>
    </row>
    <row r="95" spans="1:97" ht="13.35" customHeight="1" x14ac:dyDescent="0.3">
      <c r="A95" s="31">
        <v>91</v>
      </c>
      <c r="B95" s="1" t="s">
        <v>1</v>
      </c>
      <c r="C95" s="1">
        <v>0.91</v>
      </c>
      <c r="D95" s="1">
        <v>0.91</v>
      </c>
      <c r="E95" s="1">
        <v>1.37</v>
      </c>
      <c r="F95" s="1">
        <v>1.37</v>
      </c>
      <c r="G95" s="1">
        <v>0</v>
      </c>
      <c r="H95" s="1">
        <v>0</v>
      </c>
      <c r="I95" s="1">
        <v>10.06</v>
      </c>
      <c r="J95" s="1">
        <v>3.35</v>
      </c>
      <c r="K95" s="1">
        <v>3.35</v>
      </c>
      <c r="L95" s="1">
        <v>3.35</v>
      </c>
      <c r="M95" s="1">
        <v>0.31</v>
      </c>
      <c r="N95" s="1">
        <v>6.71</v>
      </c>
      <c r="O95" s="1">
        <v>2.44</v>
      </c>
      <c r="P95" s="1">
        <v>4.2649999999999997</v>
      </c>
      <c r="Q95" s="1">
        <v>4.2649999999999997</v>
      </c>
      <c r="R95" s="1">
        <v>0.91</v>
      </c>
      <c r="S95" s="1">
        <v>0.31</v>
      </c>
      <c r="T95" s="1">
        <v>0.91</v>
      </c>
      <c r="U95" s="1">
        <v>0.61</v>
      </c>
      <c r="V95" s="1">
        <v>0.61</v>
      </c>
      <c r="W95" s="1">
        <v>9.14</v>
      </c>
      <c r="X95" s="1">
        <v>5.15</v>
      </c>
      <c r="Y95" s="1">
        <v>0.35</v>
      </c>
      <c r="Z95" s="1">
        <v>0.35</v>
      </c>
      <c r="AA95" s="1">
        <v>0.35</v>
      </c>
      <c r="AB95" s="1">
        <v>0</v>
      </c>
      <c r="AC95" s="1">
        <v>0</v>
      </c>
      <c r="AD95" s="1">
        <v>0</v>
      </c>
      <c r="AE95" s="1">
        <v>2</v>
      </c>
      <c r="AF95" s="1">
        <v>0.4</v>
      </c>
      <c r="AG95" s="1">
        <v>2.1</v>
      </c>
      <c r="AH95" s="1">
        <v>0.4</v>
      </c>
      <c r="AI95" s="1">
        <v>0.5</v>
      </c>
      <c r="AJ95" s="1">
        <v>0</v>
      </c>
      <c r="AK95" s="1"/>
      <c r="AL95" s="1"/>
      <c r="AM95" s="1"/>
      <c r="AN95" s="1"/>
      <c r="AO95" s="1" t="s">
        <v>0</v>
      </c>
      <c r="AP95" s="1">
        <v>1.26</v>
      </c>
      <c r="AQ95" s="1">
        <v>1.26</v>
      </c>
      <c r="AR95" s="1">
        <v>1.26</v>
      </c>
      <c r="AS95" s="1">
        <v>1.26</v>
      </c>
      <c r="AT95" s="1">
        <v>1.26</v>
      </c>
      <c r="AU95" s="1">
        <v>0.4</v>
      </c>
      <c r="AV95" s="1">
        <v>0.5</v>
      </c>
      <c r="AW95" s="1">
        <v>0.5</v>
      </c>
      <c r="AX95" s="1">
        <v>0</v>
      </c>
      <c r="AY95" s="1">
        <v>3.6</v>
      </c>
      <c r="AZ95" s="1">
        <v>0</v>
      </c>
      <c r="BA95" s="1">
        <v>6.5</v>
      </c>
      <c r="BB95" s="1">
        <v>3.9</v>
      </c>
      <c r="BC95" s="1">
        <v>5.9</v>
      </c>
      <c r="BD95" s="1">
        <v>5.6</v>
      </c>
      <c r="BE95" s="1">
        <v>4.4000000000000004</v>
      </c>
      <c r="BF95" s="1">
        <v>2.8</v>
      </c>
      <c r="BG95" s="1">
        <v>0.75</v>
      </c>
      <c r="BH95" s="1">
        <v>0.75</v>
      </c>
      <c r="BI95" s="1">
        <v>0</v>
      </c>
      <c r="BJ95" s="1">
        <v>0</v>
      </c>
      <c r="BK95" s="1">
        <v>6.4</v>
      </c>
      <c r="BL95" s="1">
        <v>0.6</v>
      </c>
      <c r="BM95" s="1">
        <v>3.2</v>
      </c>
      <c r="BN95" s="1">
        <v>0.9</v>
      </c>
      <c r="BO95" s="1">
        <v>0.3</v>
      </c>
      <c r="BP95" s="1">
        <v>1.98</v>
      </c>
      <c r="BQ95" s="1">
        <v>6.87</v>
      </c>
      <c r="BR95" s="1">
        <v>1.63</v>
      </c>
      <c r="BS95" s="1">
        <v>1.36</v>
      </c>
      <c r="BT95" s="1">
        <v>0.66</v>
      </c>
      <c r="BU95" s="1">
        <v>0.38</v>
      </c>
      <c r="BV95" s="1">
        <v>0.57999999999999996</v>
      </c>
      <c r="BW95" s="1">
        <v>6.94</v>
      </c>
      <c r="BX95" s="1">
        <v>1.1299999999999999</v>
      </c>
      <c r="BY95" s="1">
        <v>4.6900000000000004</v>
      </c>
      <c r="BZ95" s="1">
        <v>0</v>
      </c>
      <c r="CA95" s="1" t="s">
        <v>141</v>
      </c>
      <c r="CB95" s="1"/>
      <c r="CC95" s="1"/>
      <c r="CD95" s="1"/>
      <c r="CE95" s="1"/>
      <c r="CF95" s="1"/>
      <c r="CG95" s="1"/>
      <c r="CH95" s="31">
        <v>91</v>
      </c>
      <c r="CI95" s="32"/>
      <c r="CJ95" s="33" t="s">
        <v>96</v>
      </c>
      <c r="CK95" s="34" t="str">
        <f t="shared" si="1"/>
        <v>TA 35694 26035</v>
      </c>
      <c r="CL95" s="35">
        <v>535694.4</v>
      </c>
      <c r="CM95" s="35">
        <v>426035.9</v>
      </c>
      <c r="CN95" s="36">
        <v>53.713099999999997</v>
      </c>
      <c r="CO95" s="36">
        <v>5.4579999999999997E-2</v>
      </c>
      <c r="CP95" s="13">
        <v>579.09239331906269</v>
      </c>
      <c r="CQ95" s="35">
        <v>14.1</v>
      </c>
      <c r="CR95" s="37">
        <v>96</v>
      </c>
      <c r="CS95" s="38" t="s">
        <v>15</v>
      </c>
    </row>
    <row r="96" spans="1:97" ht="13.35" customHeight="1" x14ac:dyDescent="0.3">
      <c r="A96" s="31">
        <v>92</v>
      </c>
      <c r="B96" s="1" t="s">
        <v>1</v>
      </c>
      <c r="C96" s="1">
        <v>0.91</v>
      </c>
      <c r="D96" s="1">
        <v>0.91</v>
      </c>
      <c r="E96" s="1">
        <v>1.0649999999999999</v>
      </c>
      <c r="F96" s="1">
        <v>1.0649999999999999</v>
      </c>
      <c r="G96" s="1">
        <v>0</v>
      </c>
      <c r="H96" s="1">
        <v>0</v>
      </c>
      <c r="I96" s="1">
        <v>2.1349999999999998</v>
      </c>
      <c r="J96" s="1">
        <v>2.1349999999999998</v>
      </c>
      <c r="K96" s="1">
        <v>10.210000000000001</v>
      </c>
      <c r="L96" s="1">
        <v>10.210000000000001</v>
      </c>
      <c r="M96" s="1">
        <v>0.61</v>
      </c>
      <c r="N96" s="1">
        <v>0</v>
      </c>
      <c r="O96" s="1">
        <v>0</v>
      </c>
      <c r="P96" s="1">
        <v>2.2850000000000001</v>
      </c>
      <c r="Q96" s="1">
        <v>2.2850000000000001</v>
      </c>
      <c r="R96" s="1">
        <v>0.91</v>
      </c>
      <c r="S96" s="1"/>
      <c r="T96" s="1"/>
      <c r="U96" s="1" t="s">
        <v>0</v>
      </c>
      <c r="V96" s="1">
        <v>0</v>
      </c>
      <c r="W96" s="1">
        <v>0.61</v>
      </c>
      <c r="X96" s="1">
        <v>0</v>
      </c>
      <c r="Y96" s="1">
        <v>0.23</v>
      </c>
      <c r="Z96" s="1">
        <v>0</v>
      </c>
      <c r="AA96" s="1">
        <v>0</v>
      </c>
      <c r="AB96" s="1">
        <v>0.8</v>
      </c>
      <c r="AC96" s="1">
        <v>0.3</v>
      </c>
      <c r="AD96" s="1">
        <v>1.4</v>
      </c>
      <c r="AE96" s="1">
        <v>0</v>
      </c>
      <c r="AF96" s="1">
        <v>0</v>
      </c>
      <c r="AG96" s="1">
        <v>0</v>
      </c>
      <c r="AH96" s="1">
        <v>1.7</v>
      </c>
      <c r="AI96" s="1">
        <v>0.9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1.5</v>
      </c>
      <c r="AP96" s="1">
        <v>0</v>
      </c>
      <c r="AQ96" s="1">
        <v>0</v>
      </c>
      <c r="AR96" s="1">
        <v>1.1000000000000001</v>
      </c>
      <c r="AS96" s="1">
        <v>0</v>
      </c>
      <c r="AT96" s="1">
        <v>0.3</v>
      </c>
      <c r="AU96" s="1">
        <v>0.2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5.8</v>
      </c>
      <c r="BB96" s="1">
        <v>2.9</v>
      </c>
      <c r="BC96" s="1">
        <v>11.4</v>
      </c>
      <c r="BD96" s="1">
        <v>5.8</v>
      </c>
      <c r="BE96" s="1">
        <v>3.9</v>
      </c>
      <c r="BF96" s="1">
        <v>3.9</v>
      </c>
      <c r="BG96" s="1">
        <v>0.85</v>
      </c>
      <c r="BH96" s="1">
        <v>0.85</v>
      </c>
      <c r="BI96" s="1">
        <v>0</v>
      </c>
      <c r="BJ96" s="1">
        <v>0</v>
      </c>
      <c r="BK96" s="1">
        <v>7.1</v>
      </c>
      <c r="BL96" s="1">
        <v>0</v>
      </c>
      <c r="BM96" s="1">
        <v>0.7</v>
      </c>
      <c r="BN96" s="1">
        <v>0</v>
      </c>
      <c r="BO96" s="1">
        <v>1.7</v>
      </c>
      <c r="BP96" s="1">
        <v>0</v>
      </c>
      <c r="BQ96" s="1">
        <v>8.6</v>
      </c>
      <c r="BR96" s="1">
        <v>5</v>
      </c>
      <c r="BS96" s="1">
        <v>0.27</v>
      </c>
      <c r="BT96" s="1">
        <v>0</v>
      </c>
      <c r="BU96" s="1">
        <v>0</v>
      </c>
      <c r="BV96" s="1">
        <v>0</v>
      </c>
      <c r="BW96" s="1">
        <v>7.9740000000000002</v>
      </c>
      <c r="BX96" s="1">
        <v>0.48</v>
      </c>
      <c r="BY96" s="1">
        <v>5.19</v>
      </c>
      <c r="BZ96" s="1">
        <v>0.39</v>
      </c>
      <c r="CA96" s="1" t="s">
        <v>141</v>
      </c>
      <c r="CB96" s="1"/>
      <c r="CC96" s="1"/>
      <c r="CD96" s="1"/>
      <c r="CE96" s="1"/>
      <c r="CF96" s="1"/>
      <c r="CG96" s="1"/>
      <c r="CH96" s="31">
        <v>92</v>
      </c>
      <c r="CI96" s="32"/>
      <c r="CJ96" s="33" t="s">
        <v>97</v>
      </c>
      <c r="CK96" s="34" t="str">
        <f t="shared" si="1"/>
        <v>TA 35783 25953</v>
      </c>
      <c r="CL96" s="35">
        <v>535783.19999999995</v>
      </c>
      <c r="CM96" s="35">
        <v>425953.5</v>
      </c>
      <c r="CN96" s="36">
        <v>53.712339999999998</v>
      </c>
      <c r="CO96" s="36">
        <v>5.5891999999999997E-2</v>
      </c>
      <c r="CP96" s="13">
        <v>121.01652779682617</v>
      </c>
      <c r="CQ96" s="35">
        <v>13.8</v>
      </c>
      <c r="CR96" s="37"/>
      <c r="CS96" s="38"/>
    </row>
    <row r="97" spans="1:97" ht="13.35" customHeight="1" x14ac:dyDescent="0.3">
      <c r="A97" s="31">
        <v>93</v>
      </c>
      <c r="B97" s="1" t="s">
        <v>1</v>
      </c>
      <c r="C97" s="1">
        <v>0.45500000000000002</v>
      </c>
      <c r="D97" s="1">
        <v>0.45500000000000002</v>
      </c>
      <c r="E97" s="1">
        <v>0.76</v>
      </c>
      <c r="F97" s="1">
        <v>0.76</v>
      </c>
      <c r="G97" s="1">
        <v>0</v>
      </c>
      <c r="H97" s="1">
        <v>0</v>
      </c>
      <c r="I97" s="1" t="s">
        <v>0</v>
      </c>
      <c r="J97" s="1">
        <v>1.22</v>
      </c>
      <c r="K97" s="1"/>
      <c r="L97" s="1"/>
      <c r="M97" s="1"/>
      <c r="N97" s="1"/>
      <c r="O97" s="1" t="s">
        <v>0</v>
      </c>
      <c r="P97" s="1">
        <v>2.44</v>
      </c>
      <c r="Q97" s="1">
        <v>2.44</v>
      </c>
      <c r="R97" s="1">
        <v>0</v>
      </c>
      <c r="S97" s="1">
        <v>0</v>
      </c>
      <c r="T97" s="1"/>
      <c r="U97" s="1" t="s">
        <v>0</v>
      </c>
      <c r="V97" s="1">
        <v>0</v>
      </c>
      <c r="W97" s="1">
        <v>0</v>
      </c>
      <c r="X97" s="1">
        <v>0.91</v>
      </c>
      <c r="Y97" s="1">
        <v>1.6</v>
      </c>
      <c r="Z97" s="1">
        <v>2.5</v>
      </c>
      <c r="AA97" s="1">
        <v>2.5</v>
      </c>
      <c r="AB97" s="1">
        <v>6.4</v>
      </c>
      <c r="AC97" s="1">
        <v>0</v>
      </c>
      <c r="AD97" s="1">
        <v>0.7</v>
      </c>
      <c r="AE97" s="1">
        <v>0.5</v>
      </c>
      <c r="AF97" s="1">
        <v>0</v>
      </c>
      <c r="AG97" s="1">
        <v>0.6</v>
      </c>
      <c r="AH97" s="1">
        <v>0.4</v>
      </c>
      <c r="AI97" s="1">
        <v>0.3</v>
      </c>
      <c r="AJ97" s="1">
        <v>0</v>
      </c>
      <c r="AK97" s="1">
        <v>0.4</v>
      </c>
      <c r="AL97" s="1">
        <v>0</v>
      </c>
      <c r="AM97" s="1">
        <v>0</v>
      </c>
      <c r="AN97" s="1">
        <v>0</v>
      </c>
      <c r="AO97" s="1">
        <v>0.4</v>
      </c>
      <c r="AP97" s="1">
        <v>0.1</v>
      </c>
      <c r="AQ97" s="1"/>
      <c r="AR97" s="1"/>
      <c r="AS97" s="1"/>
      <c r="AT97" s="1" t="s">
        <v>0</v>
      </c>
      <c r="AU97" s="1">
        <v>11.9</v>
      </c>
      <c r="AV97" s="1">
        <v>0.4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9.1999999999999993</v>
      </c>
      <c r="BC97" s="1">
        <v>13</v>
      </c>
      <c r="BD97" s="1">
        <v>6</v>
      </c>
      <c r="BE97" s="1">
        <v>4</v>
      </c>
      <c r="BF97" s="1">
        <v>0.1</v>
      </c>
      <c r="BG97" s="1">
        <v>0.75</v>
      </c>
      <c r="BH97" s="1">
        <v>0.75</v>
      </c>
      <c r="BI97" s="1">
        <v>0</v>
      </c>
      <c r="BJ97" s="1">
        <v>0</v>
      </c>
      <c r="BK97" s="1">
        <v>0</v>
      </c>
      <c r="BL97" s="1">
        <v>0.3</v>
      </c>
      <c r="BM97" s="1">
        <v>5.3</v>
      </c>
      <c r="BN97" s="1">
        <v>0</v>
      </c>
      <c r="BO97" s="1">
        <v>1.7</v>
      </c>
      <c r="BP97" s="1">
        <v>0.65</v>
      </c>
      <c r="BQ97" s="1">
        <v>6.76</v>
      </c>
      <c r="BR97" s="1">
        <v>9.31</v>
      </c>
      <c r="BS97" s="1">
        <v>5</v>
      </c>
      <c r="BT97" s="1">
        <v>0</v>
      </c>
      <c r="BU97" s="1">
        <v>0</v>
      </c>
      <c r="BV97" s="1">
        <v>0</v>
      </c>
      <c r="BW97" s="1">
        <v>3.94</v>
      </c>
      <c r="BX97" s="1">
        <v>0.92</v>
      </c>
      <c r="BY97" s="1">
        <v>6.65</v>
      </c>
      <c r="BZ97" s="1">
        <v>1.84</v>
      </c>
      <c r="CA97" s="1" t="s">
        <v>141</v>
      </c>
      <c r="CB97" s="1"/>
      <c r="CC97" s="1"/>
      <c r="CD97" s="1"/>
      <c r="CE97" s="1"/>
      <c r="CF97" s="1"/>
      <c r="CG97" s="1"/>
      <c r="CH97" s="31">
        <v>93</v>
      </c>
      <c r="CI97" s="32"/>
      <c r="CJ97" s="33" t="s">
        <v>98</v>
      </c>
      <c r="CK97" s="34" t="str">
        <f t="shared" si="1"/>
        <v>TA 35890 25595</v>
      </c>
      <c r="CL97" s="35">
        <v>535890.30000000005</v>
      </c>
      <c r="CM97" s="35">
        <v>425595</v>
      </c>
      <c r="CN97" s="36">
        <v>53.709099999999999</v>
      </c>
      <c r="CO97" s="36">
        <v>5.7355000000000003E-2</v>
      </c>
      <c r="CP97" s="13">
        <v>373.64823029154041</v>
      </c>
      <c r="CQ97" s="35">
        <v>10</v>
      </c>
      <c r="CR97" s="37">
        <v>97</v>
      </c>
      <c r="CS97" s="38" t="s">
        <v>142</v>
      </c>
    </row>
    <row r="98" spans="1:97" ht="13.35" customHeight="1" x14ac:dyDescent="0.3">
      <c r="A98" s="31">
        <v>94</v>
      </c>
      <c r="B98" s="1" t="s">
        <v>1</v>
      </c>
      <c r="C98" s="1">
        <v>0.45500000000000002</v>
      </c>
      <c r="D98" s="1">
        <v>0.45500000000000002</v>
      </c>
      <c r="E98" s="1">
        <v>0.76</v>
      </c>
      <c r="F98" s="1">
        <v>0.76</v>
      </c>
      <c r="G98" s="1">
        <v>0</v>
      </c>
      <c r="H98" s="1">
        <v>0</v>
      </c>
      <c r="I98" s="1">
        <v>0.31</v>
      </c>
      <c r="J98" s="1">
        <v>0.31</v>
      </c>
      <c r="K98" s="1">
        <v>0.155</v>
      </c>
      <c r="L98" s="1">
        <v>0.155</v>
      </c>
      <c r="M98" s="1">
        <v>0.31</v>
      </c>
      <c r="N98" s="1">
        <v>10.97</v>
      </c>
      <c r="O98" s="1">
        <v>0.91</v>
      </c>
      <c r="P98" s="1">
        <v>1.37</v>
      </c>
      <c r="Q98" s="1">
        <v>1.37</v>
      </c>
      <c r="R98" s="1">
        <v>1.52</v>
      </c>
      <c r="S98" s="1">
        <v>2.13</v>
      </c>
      <c r="T98" s="1">
        <v>5.79</v>
      </c>
      <c r="U98" s="1" t="s">
        <v>0</v>
      </c>
      <c r="V98" s="1">
        <v>0</v>
      </c>
      <c r="W98" s="1">
        <v>2.44</v>
      </c>
      <c r="X98" s="1">
        <v>2.46</v>
      </c>
      <c r="Y98" s="1">
        <v>3.06</v>
      </c>
      <c r="Z98" s="1">
        <v>1.625</v>
      </c>
      <c r="AA98" s="1">
        <v>1.625</v>
      </c>
      <c r="AB98" s="1">
        <v>6.5</v>
      </c>
      <c r="AC98" s="1">
        <v>4.45</v>
      </c>
      <c r="AD98" s="1">
        <v>4</v>
      </c>
      <c r="AE98" s="1">
        <v>1.6</v>
      </c>
      <c r="AF98" s="1">
        <v>0.6</v>
      </c>
      <c r="AG98" s="1">
        <v>0.6</v>
      </c>
      <c r="AH98" s="1">
        <v>5.7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0.1</v>
      </c>
      <c r="AQ98" s="1">
        <v>0.5</v>
      </c>
      <c r="AR98" s="1">
        <v>0.1</v>
      </c>
      <c r="AS98" s="1">
        <v>0.3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0.9</v>
      </c>
      <c r="AZ98" s="1">
        <v>0</v>
      </c>
      <c r="BA98" s="1">
        <v>0</v>
      </c>
      <c r="BB98" s="1">
        <v>8.6</v>
      </c>
      <c r="BC98" s="1">
        <v>10</v>
      </c>
      <c r="BD98" s="1">
        <v>1.1000000000000001</v>
      </c>
      <c r="BE98" s="1">
        <v>1.4</v>
      </c>
      <c r="BF98" s="1">
        <v>2.5</v>
      </c>
      <c r="BG98" s="1">
        <v>3.125</v>
      </c>
      <c r="BH98" s="1">
        <v>3.125</v>
      </c>
      <c r="BI98" s="1">
        <v>1.9</v>
      </c>
      <c r="BJ98" s="1">
        <v>0</v>
      </c>
      <c r="BK98" s="1">
        <v>0</v>
      </c>
      <c r="BL98" s="1">
        <v>0</v>
      </c>
      <c r="BM98" s="1">
        <v>0.3</v>
      </c>
      <c r="BN98" s="1">
        <v>0</v>
      </c>
      <c r="BO98" s="1">
        <v>3.9</v>
      </c>
      <c r="BP98" s="1">
        <v>0</v>
      </c>
      <c r="BQ98" s="1">
        <v>0</v>
      </c>
      <c r="BR98" s="1">
        <v>4.26</v>
      </c>
      <c r="BS98" s="1">
        <v>6.24</v>
      </c>
      <c r="BT98" s="1">
        <v>1.62</v>
      </c>
      <c r="BU98" s="1">
        <v>5.03</v>
      </c>
      <c r="BV98" s="1">
        <v>1.01</v>
      </c>
      <c r="BW98" s="1">
        <v>0</v>
      </c>
      <c r="BX98" s="1">
        <v>0</v>
      </c>
      <c r="BY98" s="1">
        <v>2.41</v>
      </c>
      <c r="BZ98" s="1">
        <v>1.58</v>
      </c>
      <c r="CA98" s="1" t="s">
        <v>141</v>
      </c>
      <c r="CB98" s="1"/>
      <c r="CC98" s="1"/>
      <c r="CD98" s="1"/>
      <c r="CE98" s="1"/>
      <c r="CF98" s="1"/>
      <c r="CG98" s="1"/>
      <c r="CH98" s="31">
        <v>94</v>
      </c>
      <c r="CI98" s="32"/>
      <c r="CJ98" s="33" t="s">
        <v>149</v>
      </c>
      <c r="CK98" s="34" t="str">
        <f t="shared" si="1"/>
        <v>TA 36279 25093</v>
      </c>
      <c r="CL98" s="35">
        <v>536279.6</v>
      </c>
      <c r="CM98" s="35">
        <v>425093.1</v>
      </c>
      <c r="CN98" s="36">
        <v>53.704479999999997</v>
      </c>
      <c r="CO98" s="36">
        <v>6.3023999999999997E-2</v>
      </c>
      <c r="CP98" s="13">
        <v>635.07873527618608</v>
      </c>
      <c r="CQ98" s="35">
        <v>9</v>
      </c>
      <c r="CR98" s="37"/>
      <c r="CS98" s="38"/>
    </row>
    <row r="99" spans="1:97" ht="13.35" customHeight="1" x14ac:dyDescent="0.3">
      <c r="A99" s="31">
        <v>95</v>
      </c>
      <c r="B99" s="1" t="s">
        <v>1</v>
      </c>
      <c r="C99" s="1">
        <v>0.30499999999999999</v>
      </c>
      <c r="D99" s="1">
        <v>0.30499999999999999</v>
      </c>
      <c r="E99" s="1">
        <v>0.76</v>
      </c>
      <c r="F99" s="1">
        <v>0.76</v>
      </c>
      <c r="G99" s="1">
        <v>0</v>
      </c>
      <c r="H99" s="1">
        <v>0</v>
      </c>
      <c r="I99" s="1">
        <v>0</v>
      </c>
      <c r="J99" s="1">
        <v>0</v>
      </c>
      <c r="K99" s="1">
        <v>1.1100000000000001</v>
      </c>
      <c r="L99" s="1">
        <v>1.1100000000000001</v>
      </c>
      <c r="M99" s="1">
        <v>0</v>
      </c>
      <c r="N99" s="1">
        <v>0</v>
      </c>
      <c r="O99" s="1">
        <v>0</v>
      </c>
      <c r="P99" s="1">
        <v>1.93</v>
      </c>
      <c r="Q99" s="1">
        <v>1.93</v>
      </c>
      <c r="R99" s="1">
        <v>1.93</v>
      </c>
      <c r="S99" s="1">
        <v>0</v>
      </c>
      <c r="T99" s="1"/>
      <c r="U99" s="1" t="s">
        <v>0</v>
      </c>
      <c r="V99" s="1">
        <v>0</v>
      </c>
      <c r="W99" s="1">
        <v>2.74</v>
      </c>
      <c r="X99" s="1">
        <v>0.4</v>
      </c>
      <c r="Y99" s="1">
        <v>8.9499999999999993</v>
      </c>
      <c r="Z99" s="1">
        <v>1.9</v>
      </c>
      <c r="AA99" s="1">
        <v>1.9</v>
      </c>
      <c r="AB99" s="1">
        <v>0</v>
      </c>
      <c r="AC99" s="1">
        <v>5.7</v>
      </c>
      <c r="AD99" s="1">
        <v>1.5</v>
      </c>
      <c r="AE99" s="1">
        <v>5.9</v>
      </c>
      <c r="AF99" s="1">
        <v>0.6</v>
      </c>
      <c r="AG99" s="1">
        <v>0</v>
      </c>
      <c r="AH99" s="1">
        <v>1.3</v>
      </c>
      <c r="AI99" s="1">
        <v>0</v>
      </c>
      <c r="AJ99" s="1">
        <v>0</v>
      </c>
      <c r="AK99" s="1">
        <v>2.2999999999999998</v>
      </c>
      <c r="AL99" s="1">
        <v>5.0999999999999996</v>
      </c>
      <c r="AM99" s="1">
        <v>3.7</v>
      </c>
      <c r="AN99" s="1">
        <v>0</v>
      </c>
      <c r="AO99" s="1">
        <v>7.4</v>
      </c>
      <c r="AP99" s="1">
        <v>0</v>
      </c>
      <c r="AQ99" s="1" t="s">
        <v>0</v>
      </c>
      <c r="AR99" s="1">
        <v>0.2</v>
      </c>
      <c r="AS99" s="1">
        <v>0.2</v>
      </c>
      <c r="AT99" s="1">
        <v>3.3</v>
      </c>
      <c r="AU99" s="1">
        <v>1.4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1.4</v>
      </c>
      <c r="BD99" s="1">
        <v>0</v>
      </c>
      <c r="BE99" s="1">
        <v>0</v>
      </c>
      <c r="BF99" s="1">
        <v>0.1</v>
      </c>
      <c r="BG99" s="1">
        <v>1.96</v>
      </c>
      <c r="BH99" s="1">
        <v>1.96</v>
      </c>
      <c r="BI99" s="1">
        <v>5.2</v>
      </c>
      <c r="BJ99" s="1">
        <v>0</v>
      </c>
      <c r="BK99" s="1">
        <v>0</v>
      </c>
      <c r="BL99" s="1">
        <v>0</v>
      </c>
      <c r="BM99" s="1">
        <v>0.9</v>
      </c>
      <c r="BN99" s="1">
        <v>0</v>
      </c>
      <c r="BO99" s="1">
        <v>1.3</v>
      </c>
      <c r="BP99" s="1">
        <v>0.62</v>
      </c>
      <c r="BQ99" s="1">
        <v>4.82</v>
      </c>
      <c r="BR99" s="1">
        <v>2.27</v>
      </c>
      <c r="BS99" s="1">
        <v>8.27</v>
      </c>
      <c r="BT99" s="1">
        <v>4.5999999999999996</v>
      </c>
      <c r="BU99" s="1">
        <v>9.2799999999999994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 t="s">
        <v>141</v>
      </c>
      <c r="CB99" s="1"/>
      <c r="CC99" s="1"/>
      <c r="CD99" s="1"/>
      <c r="CE99" s="1"/>
      <c r="CF99" s="1"/>
      <c r="CG99" s="1"/>
      <c r="CH99" s="31">
        <v>95</v>
      </c>
      <c r="CI99" s="32"/>
      <c r="CJ99" s="33" t="s">
        <v>99</v>
      </c>
      <c r="CK99" s="34" t="str">
        <f t="shared" si="1"/>
        <v>TA 36680 24682</v>
      </c>
      <c r="CL99" s="35">
        <v>536680.69999999995</v>
      </c>
      <c r="CM99" s="35">
        <v>424682.9</v>
      </c>
      <c r="CN99" s="36">
        <v>53.700690000000002</v>
      </c>
      <c r="CO99" s="36">
        <v>6.8913000000000002E-2</v>
      </c>
      <c r="CP99" s="13">
        <v>574.21424573063314</v>
      </c>
      <c r="CQ99" s="35">
        <v>7.1</v>
      </c>
      <c r="CR99" s="37"/>
      <c r="CS99" s="38"/>
    </row>
    <row r="100" spans="1:97" ht="13.35" customHeight="1" x14ac:dyDescent="0.3">
      <c r="A100" s="31">
        <v>96</v>
      </c>
      <c r="B100" s="1" t="s">
        <v>1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 t="s">
        <v>0</v>
      </c>
      <c r="O100" s="1">
        <v>0</v>
      </c>
      <c r="P100" s="1">
        <v>0.61</v>
      </c>
      <c r="Q100" s="1">
        <v>0.61</v>
      </c>
      <c r="R100" s="1">
        <v>0</v>
      </c>
      <c r="S100" s="1">
        <v>0</v>
      </c>
      <c r="T100" s="1">
        <v>3.2</v>
      </c>
      <c r="U100" s="1">
        <v>3.2</v>
      </c>
      <c r="V100" s="1">
        <v>0</v>
      </c>
      <c r="W100" s="1">
        <v>3.04</v>
      </c>
      <c r="X100" s="1">
        <v>7.02</v>
      </c>
      <c r="Y100" s="1">
        <v>3.92</v>
      </c>
      <c r="Z100" s="1"/>
      <c r="AA100" s="1" t="s">
        <v>0</v>
      </c>
      <c r="AB100" s="1">
        <v>3.65</v>
      </c>
      <c r="AC100" s="1">
        <v>0.3</v>
      </c>
      <c r="AD100" s="1">
        <v>0</v>
      </c>
      <c r="AE100" s="1">
        <v>0</v>
      </c>
      <c r="AF100" s="1">
        <v>0</v>
      </c>
      <c r="AG100" s="1">
        <v>2.2999999999999998</v>
      </c>
      <c r="AH100" s="1" t="s">
        <v>0</v>
      </c>
      <c r="AI100" s="1">
        <v>4.4000000000000004</v>
      </c>
      <c r="AJ100" s="1">
        <v>0</v>
      </c>
      <c r="AK100" s="1"/>
      <c r="AL100" s="1"/>
      <c r="AM100" s="1"/>
      <c r="AN100" s="1" t="s">
        <v>0</v>
      </c>
      <c r="AO100" s="1">
        <v>8.1999999999999993</v>
      </c>
      <c r="AP100" s="1">
        <v>0.9</v>
      </c>
      <c r="AQ100" s="1">
        <v>1.1000000000000001</v>
      </c>
      <c r="AR100" s="1">
        <v>5.9</v>
      </c>
      <c r="AS100" s="1">
        <v>0</v>
      </c>
      <c r="AT100" s="1">
        <v>0</v>
      </c>
      <c r="AU100" s="1">
        <v>0.3</v>
      </c>
      <c r="AV100" s="1">
        <v>1.3</v>
      </c>
      <c r="AW100" s="1">
        <v>1.4</v>
      </c>
      <c r="AX100" s="1">
        <v>0</v>
      </c>
      <c r="AY100" s="1">
        <v>0</v>
      </c>
      <c r="AZ100" s="1">
        <v>0.1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0.3</v>
      </c>
      <c r="BG100" s="1">
        <v>0</v>
      </c>
      <c r="BH100" s="1">
        <v>0</v>
      </c>
      <c r="BI100" s="1">
        <v>0.2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8.6199999999999992</v>
      </c>
      <c r="BV100" s="1">
        <v>0.56000000000000005</v>
      </c>
      <c r="BW100" s="1">
        <v>0</v>
      </c>
      <c r="BX100" s="1">
        <v>0</v>
      </c>
      <c r="BY100" s="1">
        <v>2.87</v>
      </c>
      <c r="BZ100" s="1">
        <v>0</v>
      </c>
      <c r="CA100" s="1" t="s">
        <v>141</v>
      </c>
      <c r="CB100" s="1"/>
      <c r="CC100" s="1"/>
      <c r="CD100" s="1"/>
      <c r="CE100" s="1"/>
      <c r="CF100" s="1"/>
      <c r="CG100" s="1"/>
      <c r="CH100" s="31">
        <v>96</v>
      </c>
      <c r="CI100" s="32"/>
      <c r="CJ100" s="33" t="s">
        <v>100</v>
      </c>
      <c r="CK100" s="34" t="str">
        <f t="shared" si="1"/>
        <v>TA 37209 24004</v>
      </c>
      <c r="CL100" s="35">
        <v>537209.1</v>
      </c>
      <c r="CM100" s="35">
        <v>424004.4</v>
      </c>
      <c r="CN100" s="36">
        <v>53.694459999999999</v>
      </c>
      <c r="CO100" s="36">
        <v>7.6620999999999995E-2</v>
      </c>
      <c r="CP100" s="13">
        <v>859.95639424333604</v>
      </c>
      <c r="CQ100" s="35">
        <v>16.600000000000001</v>
      </c>
      <c r="CR100" s="37">
        <v>101</v>
      </c>
      <c r="CS100" s="38" t="s">
        <v>142</v>
      </c>
    </row>
    <row r="101" spans="1:97" ht="13.35" customHeight="1" x14ac:dyDescent="0.3">
      <c r="A101" s="31">
        <v>97</v>
      </c>
      <c r="B101" s="1" t="s">
        <v>1</v>
      </c>
      <c r="C101" s="1">
        <v>0.45500000000000002</v>
      </c>
      <c r="D101" s="1">
        <v>0.45500000000000002</v>
      </c>
      <c r="E101" s="1">
        <v>4.42</v>
      </c>
      <c r="F101" s="1">
        <v>4.42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0.31</v>
      </c>
      <c r="N101" s="1">
        <v>0.61</v>
      </c>
      <c r="O101" s="1">
        <v>0.91</v>
      </c>
      <c r="P101" s="1">
        <v>1.22</v>
      </c>
      <c r="Q101" s="1">
        <v>1.22</v>
      </c>
      <c r="R101" s="1">
        <v>0</v>
      </c>
      <c r="S101" s="1">
        <v>0</v>
      </c>
      <c r="T101" s="1">
        <v>0</v>
      </c>
      <c r="U101" s="1">
        <v>0.91</v>
      </c>
      <c r="V101" s="1">
        <v>7.01</v>
      </c>
      <c r="W101" s="1">
        <v>2.44</v>
      </c>
      <c r="X101" s="1">
        <v>0</v>
      </c>
      <c r="Y101" s="1">
        <v>8.27</v>
      </c>
      <c r="Z101" s="1">
        <v>5.0999999999999996</v>
      </c>
      <c r="AA101" s="1">
        <v>5.0999999999999996</v>
      </c>
      <c r="AB101" s="1">
        <v>1.1000000000000001</v>
      </c>
      <c r="AC101" s="1">
        <v>0.6</v>
      </c>
      <c r="AD101" s="1">
        <v>0</v>
      </c>
      <c r="AE101" s="1">
        <v>1.3</v>
      </c>
      <c r="AF101" s="1">
        <v>0</v>
      </c>
      <c r="AG101" s="1">
        <v>0.9</v>
      </c>
      <c r="AH101" s="1">
        <v>4</v>
      </c>
      <c r="AI101" s="1">
        <v>0.8</v>
      </c>
      <c r="AJ101" s="1">
        <v>1.1000000000000001</v>
      </c>
      <c r="AK101" s="1">
        <v>0</v>
      </c>
      <c r="AL101" s="1">
        <v>0</v>
      </c>
      <c r="AM101" s="1">
        <v>0</v>
      </c>
      <c r="AN101" s="1">
        <v>0.1</v>
      </c>
      <c r="AO101" s="1">
        <v>3.8</v>
      </c>
      <c r="AP101" s="1">
        <v>5.7</v>
      </c>
      <c r="AQ101" s="1">
        <v>0.2</v>
      </c>
      <c r="AR101" s="1">
        <v>2.6</v>
      </c>
      <c r="AS101" s="1">
        <v>2.6</v>
      </c>
      <c r="AT101" s="1">
        <v>0</v>
      </c>
      <c r="AU101" s="1">
        <v>0.5</v>
      </c>
      <c r="AV101" s="1">
        <v>0</v>
      </c>
      <c r="AW101" s="1">
        <v>0.1</v>
      </c>
      <c r="AX101" s="1">
        <v>0</v>
      </c>
      <c r="AY101" s="1">
        <v>0.3</v>
      </c>
      <c r="AZ101" s="1">
        <v>0</v>
      </c>
      <c r="BA101" s="1">
        <v>1.1000000000000001</v>
      </c>
      <c r="BB101" s="1">
        <v>0</v>
      </c>
      <c r="BC101" s="1">
        <v>0.05</v>
      </c>
      <c r="BD101" s="1">
        <v>0.05</v>
      </c>
      <c r="BE101" s="1">
        <v>0</v>
      </c>
      <c r="BF101" s="1">
        <v>0.2</v>
      </c>
      <c r="BG101" s="1">
        <v>0.4</v>
      </c>
      <c r="BH101" s="1">
        <v>0.2</v>
      </c>
      <c r="BI101" s="1">
        <v>0</v>
      </c>
      <c r="BJ101" s="1">
        <v>0</v>
      </c>
      <c r="BK101" s="1">
        <v>0</v>
      </c>
      <c r="BL101" s="1">
        <v>0.2</v>
      </c>
      <c r="BM101" s="1">
        <v>0</v>
      </c>
      <c r="BN101" s="1">
        <v>0.7</v>
      </c>
      <c r="BO101" s="1">
        <v>0</v>
      </c>
      <c r="BP101" s="1">
        <v>0.33</v>
      </c>
      <c r="BQ101" s="1">
        <v>0</v>
      </c>
      <c r="BR101" s="1">
        <v>2.99</v>
      </c>
      <c r="BS101" s="1">
        <v>1.4</v>
      </c>
      <c r="BT101" s="1">
        <v>3.22</v>
      </c>
      <c r="BU101" s="1">
        <v>0.28000000000000003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 t="s">
        <v>141</v>
      </c>
      <c r="CB101" s="1"/>
      <c r="CC101" s="1"/>
      <c r="CD101" s="1"/>
      <c r="CE101" s="1"/>
      <c r="CF101" s="1"/>
      <c r="CG101" s="1"/>
      <c r="CH101" s="31">
        <v>97</v>
      </c>
      <c r="CI101" s="32"/>
      <c r="CJ101" s="33" t="s">
        <v>101</v>
      </c>
      <c r="CK101" s="34" t="str">
        <f t="shared" si="1"/>
        <v>TA 37309 23899</v>
      </c>
      <c r="CL101" s="35">
        <v>537309.80000000005</v>
      </c>
      <c r="CM101" s="35">
        <v>423899.1</v>
      </c>
      <c r="CN101" s="36">
        <v>53.693489999999997</v>
      </c>
      <c r="CO101" s="36">
        <v>7.8088000000000005E-2</v>
      </c>
      <c r="CP101" s="13">
        <v>145</v>
      </c>
      <c r="CQ101" s="35">
        <v>16.600000000000001</v>
      </c>
      <c r="CR101" s="37"/>
      <c r="CS101" s="38"/>
    </row>
    <row r="102" spans="1:97" ht="13.35" customHeight="1" x14ac:dyDescent="0.3">
      <c r="A102" s="31">
        <v>98</v>
      </c>
      <c r="B102" s="1" t="s">
        <v>1</v>
      </c>
      <c r="C102" s="1">
        <v>0.61</v>
      </c>
      <c r="D102" s="1">
        <v>0.61</v>
      </c>
      <c r="E102" s="1">
        <v>0.91500000000000004</v>
      </c>
      <c r="F102" s="1">
        <v>0.91500000000000004</v>
      </c>
      <c r="G102" s="1">
        <v>0</v>
      </c>
      <c r="H102" s="1">
        <v>0</v>
      </c>
      <c r="I102" s="1">
        <v>10.38</v>
      </c>
      <c r="J102" s="1">
        <v>0.61</v>
      </c>
      <c r="K102" s="1">
        <v>0.30499999999999999</v>
      </c>
      <c r="L102" s="1">
        <v>0.30499999999999999</v>
      </c>
      <c r="M102" s="1">
        <v>0.31</v>
      </c>
      <c r="N102" s="1">
        <v>0.31</v>
      </c>
      <c r="O102" s="1">
        <v>0</v>
      </c>
      <c r="P102" s="1">
        <v>0.45500000000000002</v>
      </c>
      <c r="Q102" s="1">
        <v>0.45500000000000002</v>
      </c>
      <c r="R102" s="1">
        <v>0.91</v>
      </c>
      <c r="S102" s="1">
        <v>0</v>
      </c>
      <c r="T102" s="1">
        <v>3.09</v>
      </c>
      <c r="U102" s="1">
        <v>1.53</v>
      </c>
      <c r="V102" s="1">
        <v>0</v>
      </c>
      <c r="W102" s="1">
        <v>0.61</v>
      </c>
      <c r="X102" s="1">
        <v>0</v>
      </c>
      <c r="Y102" s="1">
        <v>5.42</v>
      </c>
      <c r="Z102" s="1">
        <v>2.8250000000000002</v>
      </c>
      <c r="AA102" s="1">
        <v>2.8250000000000002</v>
      </c>
      <c r="AB102" s="1">
        <v>6.3</v>
      </c>
      <c r="AC102" s="1">
        <v>1.55</v>
      </c>
      <c r="AD102" s="1">
        <v>0.1</v>
      </c>
      <c r="AE102" s="1"/>
      <c r="AF102" s="1" t="s">
        <v>0</v>
      </c>
      <c r="AG102" s="1">
        <v>4.7</v>
      </c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 t="s">
        <v>0</v>
      </c>
      <c r="AU102" s="1">
        <v>0.5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0.8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0.8</v>
      </c>
      <c r="BL102" s="1">
        <v>0</v>
      </c>
      <c r="BM102" s="1">
        <v>0</v>
      </c>
      <c r="BN102" s="1">
        <v>0.3</v>
      </c>
      <c r="BO102" s="1">
        <v>0</v>
      </c>
      <c r="BP102" s="1">
        <v>0</v>
      </c>
      <c r="BQ102" s="1">
        <v>0</v>
      </c>
      <c r="BR102" s="1">
        <v>4.01</v>
      </c>
      <c r="BS102" s="1">
        <v>1.5</v>
      </c>
      <c r="BT102" s="1">
        <v>0</v>
      </c>
      <c r="BU102" s="1">
        <v>0.47</v>
      </c>
      <c r="BV102" s="1">
        <v>2.97</v>
      </c>
      <c r="BW102" s="1">
        <v>1.88</v>
      </c>
      <c r="BX102" s="1">
        <v>0</v>
      </c>
      <c r="BY102" s="1">
        <v>0.76</v>
      </c>
      <c r="BZ102" s="1">
        <v>0</v>
      </c>
      <c r="CA102" s="1" t="s">
        <v>141</v>
      </c>
      <c r="CB102" s="1"/>
      <c r="CC102" s="1"/>
      <c r="CD102" s="1"/>
      <c r="CE102" s="1"/>
      <c r="CF102" s="1"/>
      <c r="CG102" s="1"/>
      <c r="CH102" s="31">
        <v>98</v>
      </c>
      <c r="CI102" s="32"/>
      <c r="CJ102" s="33" t="s">
        <v>102</v>
      </c>
      <c r="CK102" s="34" t="str">
        <f t="shared" si="1"/>
        <v>TA 37459 23582</v>
      </c>
      <c r="CL102" s="35">
        <v>537459.6</v>
      </c>
      <c r="CM102" s="35">
        <v>423582.9</v>
      </c>
      <c r="CN102" s="36">
        <v>53.690600000000003</v>
      </c>
      <c r="CO102" s="36">
        <v>8.0216999999999997E-2</v>
      </c>
      <c r="CP102" s="13">
        <v>350.69787567078305</v>
      </c>
      <c r="CQ102" s="35">
        <v>19.899999999999999</v>
      </c>
      <c r="CR102" s="37">
        <v>102</v>
      </c>
      <c r="CS102" s="38" t="s">
        <v>142</v>
      </c>
    </row>
    <row r="103" spans="1:97" ht="13.35" customHeight="1" x14ac:dyDescent="0.3">
      <c r="A103" s="31">
        <v>99</v>
      </c>
      <c r="B103" s="1" t="s">
        <v>1</v>
      </c>
      <c r="C103" s="1">
        <v>1.06</v>
      </c>
      <c r="D103" s="1">
        <v>1.06</v>
      </c>
      <c r="E103" s="1">
        <v>0.76</v>
      </c>
      <c r="F103" s="1">
        <v>0.76</v>
      </c>
      <c r="G103" s="1">
        <v>5.64</v>
      </c>
      <c r="H103" s="1">
        <v>5.64</v>
      </c>
      <c r="I103" s="1">
        <v>3.04</v>
      </c>
      <c r="J103" s="1">
        <v>0.31</v>
      </c>
      <c r="K103" s="1">
        <v>0</v>
      </c>
      <c r="L103" s="1">
        <v>0</v>
      </c>
      <c r="M103" s="1">
        <v>0.31</v>
      </c>
      <c r="N103" s="1">
        <v>0</v>
      </c>
      <c r="O103" s="1">
        <v>0</v>
      </c>
      <c r="P103" s="1">
        <v>0.90500000000000003</v>
      </c>
      <c r="Q103" s="1">
        <v>0.90500000000000003</v>
      </c>
      <c r="R103" s="1">
        <v>2.42</v>
      </c>
      <c r="S103" s="1">
        <v>0.91</v>
      </c>
      <c r="T103" s="1">
        <v>0</v>
      </c>
      <c r="U103" s="1">
        <v>0.31</v>
      </c>
      <c r="V103" s="1">
        <v>0</v>
      </c>
      <c r="W103" s="1">
        <v>0</v>
      </c>
      <c r="X103" s="1">
        <v>0</v>
      </c>
      <c r="Y103" s="1">
        <v>1.19</v>
      </c>
      <c r="Z103" s="1">
        <v>0.95</v>
      </c>
      <c r="AA103" s="1">
        <v>0.95</v>
      </c>
      <c r="AB103" s="1">
        <v>9.5</v>
      </c>
      <c r="AC103" s="1" t="s">
        <v>0</v>
      </c>
      <c r="AD103" s="1">
        <v>0.4</v>
      </c>
      <c r="AE103" s="1">
        <v>1</v>
      </c>
      <c r="AF103" s="1">
        <v>0</v>
      </c>
      <c r="AG103" s="1">
        <v>1.7</v>
      </c>
      <c r="AH103" s="1">
        <v>0</v>
      </c>
      <c r="AI103" s="1" t="s">
        <v>0</v>
      </c>
      <c r="AJ103" s="1">
        <v>0</v>
      </c>
      <c r="AK103" s="1">
        <v>0</v>
      </c>
      <c r="AL103" s="1">
        <v>0</v>
      </c>
      <c r="AM103" s="1">
        <v>0</v>
      </c>
      <c r="AN103" s="1"/>
      <c r="AO103" s="1" t="s">
        <v>0</v>
      </c>
      <c r="AP103" s="1">
        <v>1</v>
      </c>
      <c r="AQ103" s="1">
        <v>2.6</v>
      </c>
      <c r="AR103" s="1">
        <v>3.25</v>
      </c>
      <c r="AS103" s="1">
        <v>3.25</v>
      </c>
      <c r="AT103" s="1"/>
      <c r="AU103" s="1"/>
      <c r="AV103" s="1"/>
      <c r="AW103" s="1" t="s">
        <v>0</v>
      </c>
      <c r="AX103" s="1">
        <v>0</v>
      </c>
      <c r="AY103" s="1">
        <v>0</v>
      </c>
      <c r="AZ103" s="1" t="s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0.1</v>
      </c>
      <c r="BG103" s="1">
        <v>1.04</v>
      </c>
      <c r="BH103" s="1">
        <v>1.04</v>
      </c>
      <c r="BI103" s="1">
        <v>0.2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4.91</v>
      </c>
      <c r="BQ103" s="1">
        <v>0</v>
      </c>
      <c r="BR103" s="1">
        <v>0</v>
      </c>
      <c r="BS103" s="1">
        <v>3.23</v>
      </c>
      <c r="BT103" s="1">
        <v>2.36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 t="s">
        <v>141</v>
      </c>
      <c r="CB103" s="1"/>
      <c r="CC103" s="1"/>
      <c r="CD103" s="1"/>
      <c r="CE103" s="1"/>
      <c r="CF103" s="1"/>
      <c r="CG103" s="1"/>
      <c r="CH103" s="31">
        <v>99</v>
      </c>
      <c r="CI103" s="32"/>
      <c r="CJ103" s="33" t="s">
        <v>103</v>
      </c>
      <c r="CK103" s="34" t="str">
        <f t="shared" si="1"/>
        <v>TA 37705 23411</v>
      </c>
      <c r="CL103" s="35">
        <v>537705.6</v>
      </c>
      <c r="CM103" s="35">
        <v>423411.6</v>
      </c>
      <c r="CN103" s="36">
        <v>53.689</v>
      </c>
      <c r="CO103" s="36">
        <v>8.3863999999999994E-2</v>
      </c>
      <c r="CP103" s="13">
        <v>299.59472625531981</v>
      </c>
      <c r="CQ103" s="35">
        <v>20.5</v>
      </c>
      <c r="CR103" s="37"/>
      <c r="CS103" s="38"/>
    </row>
    <row r="104" spans="1:97" ht="13.35" customHeight="1" x14ac:dyDescent="0.3">
      <c r="A104" s="31">
        <v>100</v>
      </c>
      <c r="B104" s="4" t="s">
        <v>1</v>
      </c>
      <c r="C104" s="4">
        <v>0.30499999999999999</v>
      </c>
      <c r="D104" s="4">
        <v>0.30499999999999999</v>
      </c>
      <c r="E104" s="4">
        <v>0.45500000000000002</v>
      </c>
      <c r="F104" s="4">
        <v>0.45500000000000002</v>
      </c>
      <c r="G104" s="4">
        <v>6.8650000000000002</v>
      </c>
      <c r="H104" s="4">
        <v>6.8650000000000002</v>
      </c>
      <c r="I104" s="4" t="s">
        <v>0</v>
      </c>
      <c r="J104" s="4">
        <v>0.61</v>
      </c>
      <c r="K104" s="4">
        <v>0.155</v>
      </c>
      <c r="L104" s="4">
        <v>0.155</v>
      </c>
      <c r="M104" s="4">
        <v>0.31</v>
      </c>
      <c r="N104" s="4">
        <v>0.155</v>
      </c>
      <c r="O104" s="4">
        <v>0.155</v>
      </c>
      <c r="P104" s="4">
        <v>0.30499999999999999</v>
      </c>
      <c r="Q104" s="4">
        <v>0.30499999999999999</v>
      </c>
      <c r="R104" s="4">
        <v>0</v>
      </c>
      <c r="S104" s="4">
        <v>0.61</v>
      </c>
      <c r="T104" s="4">
        <v>0</v>
      </c>
      <c r="U104" s="4">
        <v>0.91</v>
      </c>
      <c r="V104" s="4">
        <v>0</v>
      </c>
      <c r="W104" s="4">
        <v>0</v>
      </c>
      <c r="X104" s="4">
        <v>0</v>
      </c>
      <c r="Y104" s="4">
        <v>1.36</v>
      </c>
      <c r="Z104" s="4">
        <v>0.65</v>
      </c>
      <c r="AA104" s="4">
        <v>0.65</v>
      </c>
      <c r="AB104" s="4">
        <v>3.3</v>
      </c>
      <c r="AC104" s="4">
        <v>8</v>
      </c>
      <c r="AD104" s="4">
        <v>1.5</v>
      </c>
      <c r="AE104" s="4">
        <v>5.2</v>
      </c>
      <c r="AF104" s="4">
        <v>0.4</v>
      </c>
      <c r="AG104" s="4">
        <v>0</v>
      </c>
      <c r="AH104" s="4">
        <v>0.2</v>
      </c>
      <c r="AI104" s="4">
        <v>0.1</v>
      </c>
      <c r="AJ104" s="4">
        <v>1.7</v>
      </c>
      <c r="AK104" s="4">
        <v>5.5</v>
      </c>
      <c r="AL104" s="4">
        <v>0</v>
      </c>
      <c r="AM104" s="4">
        <v>2.2000000000000002</v>
      </c>
      <c r="AN104" s="4">
        <v>0.2</v>
      </c>
      <c r="AO104" s="4">
        <v>0</v>
      </c>
      <c r="AP104" s="4">
        <v>0</v>
      </c>
      <c r="AQ104" s="4">
        <v>0</v>
      </c>
      <c r="AR104" s="4"/>
      <c r="AS104" s="4"/>
      <c r="AT104" s="4" t="s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1.2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3.3333333333333333E-2</v>
      </c>
      <c r="BG104" s="4">
        <v>3.3333333333333333E-2</v>
      </c>
      <c r="BH104" s="4">
        <v>3.3333333333333333E-2</v>
      </c>
      <c r="BI104" s="4">
        <v>0</v>
      </c>
      <c r="BJ104" s="4">
        <v>0</v>
      </c>
      <c r="BK104" s="4">
        <v>0</v>
      </c>
      <c r="BL104" s="4">
        <v>0</v>
      </c>
      <c r="BM104" s="4">
        <v>1.2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1.75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1" t="s">
        <v>141</v>
      </c>
      <c r="CB104" s="4"/>
      <c r="CC104" s="4"/>
      <c r="CD104" s="4"/>
      <c r="CE104" s="4"/>
      <c r="CF104" s="4"/>
      <c r="CG104" s="4"/>
      <c r="CH104" s="31">
        <v>100</v>
      </c>
      <c r="CI104" s="32"/>
      <c r="CJ104" s="33" t="s">
        <v>104</v>
      </c>
      <c r="CK104" s="34" t="str">
        <f t="shared" si="1"/>
        <v>TA 38060 22968</v>
      </c>
      <c r="CL104" s="35">
        <v>538060.9</v>
      </c>
      <c r="CM104" s="35">
        <v>422968.7</v>
      </c>
      <c r="CN104" s="36">
        <v>53.684930000000001</v>
      </c>
      <c r="CO104" s="36">
        <v>8.9038999999999993E-2</v>
      </c>
      <c r="CP104" s="13">
        <v>567.69181780258202</v>
      </c>
      <c r="CQ104" s="35">
        <v>11.1</v>
      </c>
      <c r="CR104" s="37"/>
      <c r="CS104" s="38"/>
    </row>
    <row r="105" spans="1:97" ht="13.35" customHeight="1" x14ac:dyDescent="0.3">
      <c r="A105" s="31">
        <v>101</v>
      </c>
      <c r="B105" s="1" t="s">
        <v>1</v>
      </c>
      <c r="C105" s="1">
        <v>0.76</v>
      </c>
      <c r="D105" s="1">
        <v>0.76</v>
      </c>
      <c r="E105" s="1">
        <v>0.76</v>
      </c>
      <c r="F105" s="1">
        <v>0.76</v>
      </c>
      <c r="G105" s="1">
        <v>3.96</v>
      </c>
      <c r="H105" s="1">
        <v>3.96</v>
      </c>
      <c r="I105" s="1">
        <v>4.58</v>
      </c>
      <c r="J105" s="1">
        <v>0</v>
      </c>
      <c r="K105" s="1">
        <v>0</v>
      </c>
      <c r="L105" s="1">
        <v>0</v>
      </c>
      <c r="M105" s="1">
        <v>0.31</v>
      </c>
      <c r="N105" s="1">
        <v>0</v>
      </c>
      <c r="O105" s="1">
        <v>0</v>
      </c>
      <c r="P105" s="1">
        <v>2.44</v>
      </c>
      <c r="Q105" s="1">
        <v>2.44</v>
      </c>
      <c r="R105" s="1">
        <v>1.52</v>
      </c>
      <c r="S105" s="1">
        <v>1.52</v>
      </c>
      <c r="T105" s="1">
        <v>9.76</v>
      </c>
      <c r="U105" s="1">
        <v>3.35</v>
      </c>
      <c r="V105" s="1">
        <v>0</v>
      </c>
      <c r="W105" s="1">
        <v>0</v>
      </c>
      <c r="X105" s="1">
        <v>0.61</v>
      </c>
      <c r="Y105" s="1">
        <v>0.38</v>
      </c>
      <c r="Z105" s="1">
        <v>0.25</v>
      </c>
      <c r="AA105" s="1">
        <v>0.25</v>
      </c>
      <c r="AB105" s="1">
        <v>0</v>
      </c>
      <c r="AC105" s="1">
        <v>6.6</v>
      </c>
      <c r="AD105" s="1">
        <v>2.5</v>
      </c>
      <c r="AE105" s="1" t="s">
        <v>0</v>
      </c>
      <c r="AF105" s="1">
        <v>5</v>
      </c>
      <c r="AG105" s="1">
        <v>0</v>
      </c>
      <c r="AH105" s="1">
        <v>0</v>
      </c>
      <c r="AI105" s="1">
        <v>1.6</v>
      </c>
      <c r="AJ105" s="1">
        <v>0.2</v>
      </c>
      <c r="AK105" s="1">
        <v>1.1000000000000001</v>
      </c>
      <c r="AL105" s="1">
        <v>9.1999999999999993</v>
      </c>
      <c r="AM105" s="1">
        <v>0.9</v>
      </c>
      <c r="AN105" s="1">
        <v>2.6</v>
      </c>
      <c r="AO105" s="1">
        <v>1.5</v>
      </c>
      <c r="AP105" s="1">
        <v>0</v>
      </c>
      <c r="AQ105" s="1">
        <v>2.4</v>
      </c>
      <c r="AR105" s="1">
        <v>0.1</v>
      </c>
      <c r="AS105" s="1">
        <v>0</v>
      </c>
      <c r="AT105" s="1">
        <v>0.4</v>
      </c>
      <c r="AU105" s="1">
        <v>0.4</v>
      </c>
      <c r="AV105" s="1">
        <v>0</v>
      </c>
      <c r="AW105" s="1">
        <v>0</v>
      </c>
      <c r="AX105" s="1">
        <v>0</v>
      </c>
      <c r="AY105" s="1">
        <v>0</v>
      </c>
      <c r="AZ105" s="1">
        <v>0.7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0.4</v>
      </c>
      <c r="BH105" s="1">
        <v>0</v>
      </c>
      <c r="BI105" s="1">
        <v>0.2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2.81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 t="s">
        <v>141</v>
      </c>
      <c r="CB105" s="1"/>
      <c r="CC105" s="1"/>
      <c r="CD105" s="1"/>
      <c r="CE105" s="1"/>
      <c r="CF105" s="1"/>
      <c r="CG105" s="1"/>
      <c r="CH105" s="31">
        <v>101</v>
      </c>
      <c r="CI105" s="32"/>
      <c r="CJ105" s="33" t="s">
        <v>105</v>
      </c>
      <c r="CK105" s="34" t="str">
        <f t="shared" si="1"/>
        <v>TA 38495 22435</v>
      </c>
      <c r="CL105" s="35">
        <v>538495.4</v>
      </c>
      <c r="CM105" s="35">
        <v>422435.2</v>
      </c>
      <c r="CN105" s="36">
        <v>53.680030000000002</v>
      </c>
      <c r="CO105" s="36">
        <v>9.5383999999999997E-2</v>
      </c>
      <c r="CP105" s="13">
        <v>687.97819732895607</v>
      </c>
      <c r="CQ105" s="35">
        <v>26.9</v>
      </c>
      <c r="CR105" s="37">
        <v>105</v>
      </c>
      <c r="CS105" s="38" t="s">
        <v>12</v>
      </c>
    </row>
    <row r="106" spans="1:97" ht="13.35" customHeight="1" x14ac:dyDescent="0.3">
      <c r="A106" s="31">
        <v>102</v>
      </c>
      <c r="B106" s="1" t="s">
        <v>1</v>
      </c>
      <c r="C106" s="1">
        <v>0.76</v>
      </c>
      <c r="D106" s="1">
        <v>0.76</v>
      </c>
      <c r="E106" s="1">
        <v>1.5249999999999999</v>
      </c>
      <c r="F106" s="1">
        <v>1.5249999999999999</v>
      </c>
      <c r="G106" s="1">
        <v>3.05</v>
      </c>
      <c r="H106" s="1">
        <v>3.05</v>
      </c>
      <c r="I106" s="1">
        <v>17.989999999999998</v>
      </c>
      <c r="J106" s="1">
        <v>0</v>
      </c>
      <c r="K106" s="1">
        <v>1.06</v>
      </c>
      <c r="L106" s="1">
        <v>1.06</v>
      </c>
      <c r="M106" s="1">
        <v>0</v>
      </c>
      <c r="N106" s="1">
        <v>1.23</v>
      </c>
      <c r="O106" s="1">
        <v>0</v>
      </c>
      <c r="P106" s="1">
        <v>0</v>
      </c>
      <c r="Q106" s="1">
        <v>0</v>
      </c>
      <c r="R106" s="1">
        <v>1.83</v>
      </c>
      <c r="S106" s="1">
        <v>1.83</v>
      </c>
      <c r="T106" s="1">
        <v>4.59</v>
      </c>
      <c r="U106" s="1">
        <v>2.44</v>
      </c>
      <c r="V106" s="1">
        <v>2.12</v>
      </c>
      <c r="W106" s="1">
        <v>0.61</v>
      </c>
      <c r="X106" s="1">
        <v>0</v>
      </c>
      <c r="Y106" s="1">
        <v>1.3</v>
      </c>
      <c r="Z106" s="1">
        <v>0.45</v>
      </c>
      <c r="AA106" s="1">
        <v>0.45</v>
      </c>
      <c r="AB106" s="1">
        <v>1.6</v>
      </c>
      <c r="AC106" s="1">
        <v>1.4</v>
      </c>
      <c r="AD106" s="1">
        <v>5</v>
      </c>
      <c r="AE106" s="1">
        <v>2.2000000000000002</v>
      </c>
      <c r="AF106" s="1">
        <v>0.3</v>
      </c>
      <c r="AG106" s="1">
        <v>1.5</v>
      </c>
      <c r="AH106" s="1">
        <v>5.8</v>
      </c>
      <c r="AI106" s="1">
        <v>0</v>
      </c>
      <c r="AJ106" s="1">
        <v>0</v>
      </c>
      <c r="AK106" s="1">
        <v>7.5</v>
      </c>
      <c r="AL106" s="1">
        <v>0</v>
      </c>
      <c r="AM106" s="1">
        <v>0.8</v>
      </c>
      <c r="AN106" s="1">
        <v>8.9</v>
      </c>
      <c r="AO106" s="1">
        <v>0.5</v>
      </c>
      <c r="AP106" s="1">
        <v>0.2</v>
      </c>
      <c r="AQ106" s="1">
        <v>0</v>
      </c>
      <c r="AR106" s="1">
        <v>1.4000000000000001</v>
      </c>
      <c r="AS106" s="1">
        <v>1.4000000000000001</v>
      </c>
      <c r="AT106" s="1">
        <v>1.4000000000000001</v>
      </c>
      <c r="AU106" s="1">
        <v>0</v>
      </c>
      <c r="AV106" s="1">
        <v>0</v>
      </c>
      <c r="AW106" s="1">
        <v>3.5</v>
      </c>
      <c r="AX106" s="1">
        <v>0</v>
      </c>
      <c r="AY106" s="1">
        <v>0.2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1.2666666666666666</v>
      </c>
      <c r="BG106" s="1">
        <v>1.2666666666666666</v>
      </c>
      <c r="BH106" s="1">
        <v>1.2666666666666666</v>
      </c>
      <c r="BI106" s="1">
        <v>1.1000000000000001</v>
      </c>
      <c r="BJ106" s="1">
        <v>0</v>
      </c>
      <c r="BK106" s="1">
        <v>0.4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2.14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 t="s">
        <v>141</v>
      </c>
      <c r="CB106" s="1"/>
      <c r="CC106" s="1"/>
      <c r="CD106" s="1"/>
      <c r="CE106" s="1"/>
      <c r="CF106" s="1"/>
      <c r="CG106" s="1"/>
      <c r="CH106" s="31">
        <v>102</v>
      </c>
      <c r="CI106" s="32"/>
      <c r="CJ106" s="33" t="s">
        <v>106</v>
      </c>
      <c r="CK106" s="34" t="str">
        <f t="shared" si="1"/>
        <v>TA 38659 22248</v>
      </c>
      <c r="CL106" s="35">
        <v>538659.5</v>
      </c>
      <c r="CM106" s="35">
        <v>422248.9</v>
      </c>
      <c r="CN106" s="36">
        <v>53.6783</v>
      </c>
      <c r="CO106" s="36">
        <v>9.7781000000000007E-2</v>
      </c>
      <c r="CP106" s="13">
        <v>248.7267577081324</v>
      </c>
      <c r="CQ106" s="35">
        <v>24.6</v>
      </c>
      <c r="CR106" s="37"/>
      <c r="CS106" s="38"/>
    </row>
    <row r="107" spans="1:97" ht="13.35" customHeight="1" x14ac:dyDescent="0.3">
      <c r="A107" s="31">
        <v>103</v>
      </c>
      <c r="B107" s="1" t="s">
        <v>1</v>
      </c>
      <c r="C107" s="1">
        <v>0.30499999999999999</v>
      </c>
      <c r="D107" s="1">
        <v>0.30499999999999999</v>
      </c>
      <c r="E107" s="1">
        <v>0.76</v>
      </c>
      <c r="F107" s="1">
        <v>0.76</v>
      </c>
      <c r="G107" s="1">
        <v>0.45500000000000002</v>
      </c>
      <c r="H107" s="1">
        <v>0.45500000000000002</v>
      </c>
      <c r="I107" s="1">
        <v>0.91</v>
      </c>
      <c r="J107" s="1">
        <v>0</v>
      </c>
      <c r="K107" s="1">
        <v>0.30499999999999999</v>
      </c>
      <c r="L107" s="1">
        <v>0.30499999999999999</v>
      </c>
      <c r="M107" s="1">
        <v>0.31</v>
      </c>
      <c r="N107" s="1">
        <v>0.91</v>
      </c>
      <c r="O107" s="1">
        <v>0</v>
      </c>
      <c r="P107" s="1">
        <v>2.895</v>
      </c>
      <c r="Q107" s="1">
        <v>2.895</v>
      </c>
      <c r="R107" s="1">
        <v>0</v>
      </c>
      <c r="S107" s="1" t="s">
        <v>0</v>
      </c>
      <c r="T107" s="1">
        <v>0</v>
      </c>
      <c r="U107" s="1">
        <v>3.66</v>
      </c>
      <c r="V107" s="1">
        <v>0</v>
      </c>
      <c r="W107" s="1">
        <v>0</v>
      </c>
      <c r="X107" s="1">
        <v>0</v>
      </c>
      <c r="Y107" s="1">
        <v>0.11</v>
      </c>
      <c r="Z107" s="1">
        <v>0</v>
      </c>
      <c r="AA107" s="1">
        <v>0</v>
      </c>
      <c r="AB107" s="1">
        <v>0</v>
      </c>
      <c r="AC107" s="1">
        <v>11</v>
      </c>
      <c r="AD107" s="1">
        <v>0.1</v>
      </c>
      <c r="AE107" s="1">
        <v>1.5</v>
      </c>
      <c r="AF107" s="1">
        <v>0.2</v>
      </c>
      <c r="AG107" s="1">
        <v>11.2</v>
      </c>
      <c r="AH107" s="1">
        <v>0.5</v>
      </c>
      <c r="AI107" s="1">
        <v>2.7</v>
      </c>
      <c r="AJ107" s="1">
        <v>3.4</v>
      </c>
      <c r="AK107" s="1"/>
      <c r="AL107" s="1" t="s">
        <v>0</v>
      </c>
      <c r="AM107" s="1">
        <v>1.2</v>
      </c>
      <c r="AN107" s="1">
        <v>7.8</v>
      </c>
      <c r="AO107" s="1">
        <v>0</v>
      </c>
      <c r="AP107" s="1">
        <v>0</v>
      </c>
      <c r="AQ107" s="1">
        <v>0</v>
      </c>
      <c r="AR107" s="1">
        <v>2.2000000000000002</v>
      </c>
      <c r="AS107" s="1">
        <v>2.2000000000000002</v>
      </c>
      <c r="AT107" s="1">
        <v>2.4</v>
      </c>
      <c r="AU107" s="1">
        <v>0.1</v>
      </c>
      <c r="AV107" s="1">
        <v>0</v>
      </c>
      <c r="AW107" s="1">
        <v>1</v>
      </c>
      <c r="AX107" s="1">
        <v>0</v>
      </c>
      <c r="AY107" s="1">
        <v>0.5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0.4</v>
      </c>
      <c r="BJ107" s="1">
        <v>0</v>
      </c>
      <c r="BK107" s="1">
        <v>0</v>
      </c>
      <c r="BL107" s="1">
        <v>0.4</v>
      </c>
      <c r="BM107" s="1">
        <v>0</v>
      </c>
      <c r="BN107" s="1">
        <v>0</v>
      </c>
      <c r="BO107" s="1">
        <v>0</v>
      </c>
      <c r="BP107" s="1">
        <v>0.26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 t="s">
        <v>141</v>
      </c>
      <c r="CB107" s="1"/>
      <c r="CC107" s="1"/>
      <c r="CD107" s="1"/>
      <c r="CE107" s="1"/>
      <c r="CF107" s="1"/>
      <c r="CG107" s="1"/>
      <c r="CH107" s="31">
        <v>103</v>
      </c>
      <c r="CI107" s="32"/>
      <c r="CJ107" s="33" t="s">
        <v>107</v>
      </c>
      <c r="CK107" s="34" t="str">
        <f t="shared" si="1"/>
        <v>TA 39013 21659</v>
      </c>
      <c r="CL107" s="35">
        <v>539013.4</v>
      </c>
      <c r="CM107" s="35">
        <v>421659.1</v>
      </c>
      <c r="CN107" s="36">
        <v>53.672919999999998</v>
      </c>
      <c r="CO107" s="36">
        <v>0.10287300000000001</v>
      </c>
      <c r="CP107" s="13">
        <v>687.19502326486622</v>
      </c>
      <c r="CQ107" s="35">
        <v>35.1</v>
      </c>
      <c r="CR107" s="37">
        <v>107</v>
      </c>
      <c r="CS107" s="38" t="s">
        <v>15</v>
      </c>
    </row>
    <row r="108" spans="1:97" ht="13.35" customHeight="1" x14ac:dyDescent="0.3">
      <c r="A108" s="31">
        <v>104</v>
      </c>
      <c r="B108" s="1" t="s">
        <v>1</v>
      </c>
      <c r="C108" s="1">
        <v>0.76</v>
      </c>
      <c r="D108" s="1">
        <v>0.76</v>
      </c>
      <c r="E108" s="1">
        <v>0.76</v>
      </c>
      <c r="F108" s="1">
        <v>0.76</v>
      </c>
      <c r="G108" s="1">
        <v>0</v>
      </c>
      <c r="H108" s="1">
        <v>0</v>
      </c>
      <c r="I108" s="1">
        <v>14.02</v>
      </c>
      <c r="J108" s="1">
        <v>0.91</v>
      </c>
      <c r="K108" s="1">
        <v>1.0649999999999999</v>
      </c>
      <c r="L108" s="1">
        <v>1.0649999999999999</v>
      </c>
      <c r="M108" s="1">
        <v>0.31</v>
      </c>
      <c r="N108" s="1">
        <v>7.01</v>
      </c>
      <c r="O108" s="1">
        <v>0</v>
      </c>
      <c r="P108" s="1">
        <v>0.76</v>
      </c>
      <c r="Q108" s="1">
        <v>0.76</v>
      </c>
      <c r="R108" s="1">
        <v>0</v>
      </c>
      <c r="S108" s="1">
        <v>1.22</v>
      </c>
      <c r="T108" s="1">
        <v>10.36</v>
      </c>
      <c r="U108" s="1">
        <v>1.52</v>
      </c>
      <c r="V108" s="1">
        <v>0</v>
      </c>
      <c r="W108" s="1">
        <v>1.52</v>
      </c>
      <c r="X108" s="1"/>
      <c r="Y108" s="1" t="s">
        <v>0</v>
      </c>
      <c r="Z108" s="1">
        <v>0</v>
      </c>
      <c r="AA108" s="1">
        <v>0</v>
      </c>
      <c r="AB108" s="1">
        <v>0.9</v>
      </c>
      <c r="AC108" s="1">
        <v>0</v>
      </c>
      <c r="AD108" s="1">
        <v>10.5</v>
      </c>
      <c r="AE108" s="1">
        <v>1.8</v>
      </c>
      <c r="AF108" s="1">
        <v>1.2</v>
      </c>
      <c r="AG108" s="1">
        <v>1.4</v>
      </c>
      <c r="AH108" s="1">
        <v>4.7</v>
      </c>
      <c r="AI108" s="1">
        <v>7.5</v>
      </c>
      <c r="AJ108" s="1">
        <v>1.4</v>
      </c>
      <c r="AK108" s="1">
        <v>0.9</v>
      </c>
      <c r="AL108" s="1" t="s">
        <v>0</v>
      </c>
      <c r="AM108" s="1">
        <v>0</v>
      </c>
      <c r="AN108" s="1">
        <v>0.85</v>
      </c>
      <c r="AO108" s="1">
        <v>0.85</v>
      </c>
      <c r="AP108" s="1">
        <v>3.8</v>
      </c>
      <c r="AQ108" s="1">
        <v>1.8</v>
      </c>
      <c r="AR108" s="1"/>
      <c r="AS108" s="1"/>
      <c r="AT108" s="1" t="s">
        <v>0</v>
      </c>
      <c r="AU108" s="1">
        <v>3.3</v>
      </c>
      <c r="AV108" s="1">
        <v>0</v>
      </c>
      <c r="AW108" s="1">
        <v>1.45</v>
      </c>
      <c r="AX108" s="1">
        <v>1.45</v>
      </c>
      <c r="AY108" s="1">
        <v>0</v>
      </c>
      <c r="AZ108" s="1">
        <v>3.1</v>
      </c>
      <c r="BA108" s="1">
        <v>2.2999999999999998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0.55000000000000004</v>
      </c>
      <c r="BJ108" s="1">
        <v>0</v>
      </c>
      <c r="BK108" s="1">
        <v>0</v>
      </c>
      <c r="BL108" s="1">
        <v>0</v>
      </c>
      <c r="BM108" s="1">
        <v>0.2</v>
      </c>
      <c r="BN108" s="1">
        <v>0.3</v>
      </c>
      <c r="BO108" s="1">
        <v>0</v>
      </c>
      <c r="BP108" s="1">
        <v>0</v>
      </c>
      <c r="BQ108" s="1">
        <v>0</v>
      </c>
      <c r="BR108" s="1">
        <v>0.75</v>
      </c>
      <c r="BS108" s="1">
        <v>2.5499999999999998</v>
      </c>
      <c r="BT108" s="1">
        <v>0</v>
      </c>
      <c r="BU108" s="1">
        <v>1.66</v>
      </c>
      <c r="BV108" s="1">
        <v>0</v>
      </c>
      <c r="BW108" s="1">
        <v>0</v>
      </c>
      <c r="BX108" s="1">
        <v>0.92</v>
      </c>
      <c r="BY108" s="1">
        <v>0</v>
      </c>
      <c r="BZ108" s="1">
        <v>2.0099999999999998</v>
      </c>
      <c r="CA108" s="1" t="s">
        <v>141</v>
      </c>
      <c r="CB108" s="1"/>
      <c r="CC108" s="1"/>
      <c r="CD108" s="1"/>
      <c r="CE108" s="1"/>
      <c r="CF108" s="1"/>
      <c r="CG108" s="1"/>
      <c r="CH108" s="31">
        <v>104</v>
      </c>
      <c r="CI108" s="32"/>
      <c r="CJ108" s="33" t="s">
        <v>108</v>
      </c>
      <c r="CK108" s="34" t="str">
        <f t="shared" si="1"/>
        <v>TA 39382 21138</v>
      </c>
      <c r="CL108" s="35">
        <v>539382.4</v>
      </c>
      <c r="CM108" s="35">
        <v>421138.4</v>
      </c>
      <c r="CN108" s="36">
        <v>53.668140000000001</v>
      </c>
      <c r="CO108" s="36">
        <v>0.108221</v>
      </c>
      <c r="CP108" s="13">
        <v>638.43715430729753</v>
      </c>
      <c r="CQ108" s="35">
        <v>25.9</v>
      </c>
      <c r="CR108" s="37"/>
      <c r="CS108" s="38"/>
    </row>
    <row r="109" spans="1:97" ht="13.35" customHeight="1" x14ac:dyDescent="0.3">
      <c r="A109" s="31">
        <v>105</v>
      </c>
      <c r="B109" s="1" t="s">
        <v>1</v>
      </c>
      <c r="C109" s="1">
        <v>0.76</v>
      </c>
      <c r="D109" s="1">
        <v>0.76</v>
      </c>
      <c r="E109" s="1">
        <v>0.91</v>
      </c>
      <c r="F109" s="1">
        <v>0.91</v>
      </c>
      <c r="G109" s="1">
        <v>0.30499999999999999</v>
      </c>
      <c r="H109" s="1">
        <v>0.30499999999999999</v>
      </c>
      <c r="I109" s="1">
        <v>0.30499999999999999</v>
      </c>
      <c r="J109" s="1">
        <v>0.30499999999999999</v>
      </c>
      <c r="K109" s="1">
        <v>0.76</v>
      </c>
      <c r="L109" s="1">
        <v>0.76</v>
      </c>
      <c r="M109" s="1">
        <v>2.74</v>
      </c>
      <c r="N109" s="1">
        <v>1.22</v>
      </c>
      <c r="O109" s="1">
        <v>0</v>
      </c>
      <c r="P109" s="1">
        <v>2.2850000000000001</v>
      </c>
      <c r="Q109" s="1">
        <v>2.2850000000000001</v>
      </c>
      <c r="R109" s="1">
        <v>0.61</v>
      </c>
      <c r="S109" s="1">
        <v>1.82</v>
      </c>
      <c r="T109" s="1"/>
      <c r="U109" s="1" t="s">
        <v>0</v>
      </c>
      <c r="V109" s="1">
        <v>1.22</v>
      </c>
      <c r="W109" s="1">
        <v>0.61</v>
      </c>
      <c r="X109" s="1">
        <v>0.61</v>
      </c>
      <c r="Y109" s="1">
        <v>2.65</v>
      </c>
      <c r="Z109" s="1">
        <v>1.9</v>
      </c>
      <c r="AA109" s="1">
        <v>1.9</v>
      </c>
      <c r="AB109" s="1">
        <v>0.8</v>
      </c>
      <c r="AC109" s="1">
        <v>0.5</v>
      </c>
      <c r="AD109" s="1">
        <v>0</v>
      </c>
      <c r="AE109" s="1">
        <v>0.2</v>
      </c>
      <c r="AF109" s="1">
        <v>0</v>
      </c>
      <c r="AG109" s="1">
        <v>1.4</v>
      </c>
      <c r="AH109" s="1">
        <v>9.1999999999999993</v>
      </c>
      <c r="AI109" s="1">
        <v>1.5</v>
      </c>
      <c r="AJ109" s="1">
        <v>3.9</v>
      </c>
      <c r="AK109" s="1">
        <v>2.1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2.8</v>
      </c>
      <c r="AS109" s="1">
        <v>0</v>
      </c>
      <c r="AT109" s="1">
        <v>0.3</v>
      </c>
      <c r="AU109" s="1">
        <v>0.8</v>
      </c>
      <c r="AV109" s="1">
        <v>0</v>
      </c>
      <c r="AW109" s="1">
        <v>0.3</v>
      </c>
      <c r="AX109" s="1">
        <v>0.3</v>
      </c>
      <c r="AY109" s="1">
        <v>0</v>
      </c>
      <c r="AZ109" s="1">
        <v>0</v>
      </c>
      <c r="BA109" s="1">
        <v>2.7</v>
      </c>
      <c r="BB109" s="1">
        <v>0</v>
      </c>
      <c r="BC109" s="1">
        <v>0.85</v>
      </c>
      <c r="BD109" s="1">
        <v>0.85</v>
      </c>
      <c r="BE109" s="1">
        <v>0.25</v>
      </c>
      <c r="BF109" s="1">
        <v>0.25</v>
      </c>
      <c r="BG109" s="1">
        <v>0.15</v>
      </c>
      <c r="BH109" s="1">
        <v>0.15</v>
      </c>
      <c r="BI109" s="1">
        <v>0.4</v>
      </c>
      <c r="BJ109" s="1">
        <v>0</v>
      </c>
      <c r="BK109" s="1">
        <v>0</v>
      </c>
      <c r="BL109" s="1">
        <v>0</v>
      </c>
      <c r="BM109" s="1">
        <v>0</v>
      </c>
      <c r="BN109" s="1">
        <v>0.3</v>
      </c>
      <c r="BO109" s="1">
        <v>0</v>
      </c>
      <c r="BP109" s="1">
        <v>0</v>
      </c>
      <c r="BQ109" s="1">
        <v>0</v>
      </c>
      <c r="BR109" s="1">
        <v>0.92</v>
      </c>
      <c r="BS109" s="1">
        <v>0</v>
      </c>
      <c r="BT109" s="1">
        <v>0</v>
      </c>
      <c r="BU109" s="1">
        <v>0</v>
      </c>
      <c r="BV109" s="1">
        <v>0.56999999999999995</v>
      </c>
      <c r="BW109" s="1">
        <v>0</v>
      </c>
      <c r="BX109" s="1">
        <v>0</v>
      </c>
      <c r="BY109" s="1">
        <v>0</v>
      </c>
      <c r="BZ109" s="1">
        <v>0</v>
      </c>
      <c r="CA109" s="1" t="s">
        <v>141</v>
      </c>
      <c r="CB109" s="1"/>
      <c r="CC109" s="1"/>
      <c r="CD109" s="1"/>
      <c r="CE109" s="1"/>
      <c r="CF109" s="1"/>
      <c r="CG109" s="1"/>
      <c r="CH109" s="31">
        <v>105</v>
      </c>
      <c r="CI109" s="32"/>
      <c r="CJ109" s="33" t="s">
        <v>109</v>
      </c>
      <c r="CK109" s="34" t="str">
        <f t="shared" si="1"/>
        <v>TA 39699 20774</v>
      </c>
      <c r="CL109" s="35">
        <v>539699.5</v>
      </c>
      <c r="CM109" s="35">
        <v>420774.6</v>
      </c>
      <c r="CN109" s="36">
        <v>53.664790000000004</v>
      </c>
      <c r="CO109" s="36">
        <v>0.11285199999999999</v>
      </c>
      <c r="CP109" s="13">
        <v>482.68519761848921</v>
      </c>
      <c r="CQ109" s="35">
        <v>24.1</v>
      </c>
      <c r="CR109" s="37"/>
      <c r="CS109" s="38"/>
    </row>
    <row r="110" spans="1:97" ht="13.35" customHeight="1" x14ac:dyDescent="0.3">
      <c r="A110" s="31">
        <v>106</v>
      </c>
      <c r="B110" s="1" t="s">
        <v>1</v>
      </c>
      <c r="C110" s="1">
        <v>0.30499999999999999</v>
      </c>
      <c r="D110" s="1">
        <v>0.30499999999999999</v>
      </c>
      <c r="E110" s="1">
        <v>2.2599999999999998</v>
      </c>
      <c r="F110" s="1">
        <v>2.2599999999999998</v>
      </c>
      <c r="G110" s="1">
        <v>0</v>
      </c>
      <c r="H110" s="1">
        <v>0</v>
      </c>
      <c r="I110" s="1">
        <v>4.57</v>
      </c>
      <c r="J110" s="1">
        <v>2.74</v>
      </c>
      <c r="K110" s="1">
        <v>0.91</v>
      </c>
      <c r="L110" s="1">
        <v>0.91</v>
      </c>
      <c r="M110" s="1">
        <v>3.5049999999999999</v>
      </c>
      <c r="N110" s="1">
        <v>3.5049999999999999</v>
      </c>
      <c r="O110" s="1">
        <v>0</v>
      </c>
      <c r="P110" s="1">
        <v>0.91</v>
      </c>
      <c r="Q110" s="1">
        <v>0.91</v>
      </c>
      <c r="R110" s="1">
        <v>2.74</v>
      </c>
      <c r="S110" s="1">
        <v>0.91</v>
      </c>
      <c r="T110" s="1">
        <v>1.52</v>
      </c>
      <c r="U110" s="1">
        <v>0.31</v>
      </c>
      <c r="V110" s="1">
        <v>0</v>
      </c>
      <c r="W110" s="1">
        <v>0</v>
      </c>
      <c r="X110" s="1">
        <v>0.31</v>
      </c>
      <c r="Y110" s="1">
        <v>3.36</v>
      </c>
      <c r="Z110" s="1">
        <v>1.2</v>
      </c>
      <c r="AA110" s="1">
        <v>1.2</v>
      </c>
      <c r="AB110" s="1">
        <v>0.4</v>
      </c>
      <c r="AC110" s="1">
        <v>1.2</v>
      </c>
      <c r="AD110" s="1">
        <v>2</v>
      </c>
      <c r="AE110" s="1">
        <v>0.7</v>
      </c>
      <c r="AF110" s="1">
        <v>0.3</v>
      </c>
      <c r="AG110" s="1" t="s">
        <v>0</v>
      </c>
      <c r="AH110" s="1" t="s">
        <v>0</v>
      </c>
      <c r="AI110" s="1">
        <v>9.3000000000000007</v>
      </c>
      <c r="AJ110" s="1">
        <v>2.2999999999999998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 t="s">
        <v>0</v>
      </c>
      <c r="AU110" s="1">
        <v>0.1</v>
      </c>
      <c r="AV110" s="1">
        <v>0.1</v>
      </c>
      <c r="AW110" s="1">
        <v>0</v>
      </c>
      <c r="AX110" s="1">
        <v>0</v>
      </c>
      <c r="AY110" s="1">
        <v>0</v>
      </c>
      <c r="AZ110" s="1">
        <v>1.1000000000000001</v>
      </c>
      <c r="BA110" s="1">
        <v>0</v>
      </c>
      <c r="BB110" s="1"/>
      <c r="BC110" s="1"/>
      <c r="BD110" s="1" t="s">
        <v>141</v>
      </c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31">
        <v>106</v>
      </c>
      <c r="CI110" s="32"/>
      <c r="CJ110" s="33" t="s">
        <v>110</v>
      </c>
      <c r="CK110" s="34" t="str">
        <f t="shared" si="1"/>
        <v>TA 39937 20365</v>
      </c>
      <c r="CL110" s="35">
        <v>539937.80000000005</v>
      </c>
      <c r="CM110" s="35">
        <v>420365.5</v>
      </c>
      <c r="CN110" s="36">
        <v>53.661050000000003</v>
      </c>
      <c r="CO110" s="36">
        <v>0.116267</v>
      </c>
      <c r="CP110" s="13">
        <v>473.20714280323369</v>
      </c>
      <c r="CQ110" s="35">
        <v>17.3</v>
      </c>
      <c r="CR110" s="37">
        <v>110</v>
      </c>
      <c r="CS110" s="38" t="s">
        <v>12</v>
      </c>
    </row>
    <row r="111" spans="1:97" ht="13.35" customHeight="1" x14ac:dyDescent="0.3">
      <c r="A111" s="31">
        <v>107</v>
      </c>
      <c r="B111" s="1" t="s">
        <v>1</v>
      </c>
      <c r="C111" s="1">
        <v>0.61</v>
      </c>
      <c r="D111" s="1">
        <v>0.61</v>
      </c>
      <c r="E111" s="1">
        <v>1.22</v>
      </c>
      <c r="F111" s="1">
        <v>1.22</v>
      </c>
      <c r="G111" s="1">
        <v>0</v>
      </c>
      <c r="H111" s="1">
        <v>0</v>
      </c>
      <c r="I111" s="1">
        <v>5.49</v>
      </c>
      <c r="J111" s="1">
        <v>5.49</v>
      </c>
      <c r="K111" s="1">
        <v>0.45500000000000002</v>
      </c>
      <c r="L111" s="1">
        <v>0.45500000000000002</v>
      </c>
      <c r="M111" s="1">
        <v>4.58</v>
      </c>
      <c r="N111" s="1">
        <v>2.75</v>
      </c>
      <c r="O111" s="1">
        <v>0</v>
      </c>
      <c r="P111" s="1">
        <v>0.45500000000000002</v>
      </c>
      <c r="Q111" s="1">
        <v>0.45500000000000002</v>
      </c>
      <c r="R111" s="1">
        <v>1.22</v>
      </c>
      <c r="S111" s="1">
        <v>1.22</v>
      </c>
      <c r="T111" s="1">
        <v>5.48</v>
      </c>
      <c r="U111" s="1">
        <v>0.61</v>
      </c>
      <c r="V111" s="1">
        <v>0.61</v>
      </c>
      <c r="W111" s="1">
        <v>3.66</v>
      </c>
      <c r="X111" s="1">
        <v>0.61</v>
      </c>
      <c r="Y111" s="1">
        <v>2.2400000000000002</v>
      </c>
      <c r="Z111" s="1">
        <v>2.6749999999999998</v>
      </c>
      <c r="AA111" s="1">
        <v>2.6749999999999998</v>
      </c>
      <c r="AB111" s="1">
        <v>0.95</v>
      </c>
      <c r="AC111" s="1">
        <v>0.4</v>
      </c>
      <c r="AD111" s="1">
        <v>2.7</v>
      </c>
      <c r="AE111" s="1">
        <v>1.2</v>
      </c>
      <c r="AF111" s="1">
        <v>1.7</v>
      </c>
      <c r="AG111" s="1">
        <v>0</v>
      </c>
      <c r="AH111" s="1">
        <v>0.4</v>
      </c>
      <c r="AI111" s="1">
        <v>0.2</v>
      </c>
      <c r="AJ111" s="1">
        <v>1</v>
      </c>
      <c r="AK111" s="1">
        <v>1.9</v>
      </c>
      <c r="AL111" s="1">
        <v>0.1</v>
      </c>
      <c r="AM111" s="1">
        <v>0</v>
      </c>
      <c r="AN111" s="1">
        <v>0</v>
      </c>
      <c r="AO111" s="1">
        <v>0</v>
      </c>
      <c r="AP111" s="1">
        <v>0</v>
      </c>
      <c r="AQ111" s="1">
        <v>11.6</v>
      </c>
      <c r="AR111" s="1">
        <v>0.8</v>
      </c>
      <c r="AS111" s="1">
        <v>0</v>
      </c>
      <c r="AT111" s="1">
        <v>0.3</v>
      </c>
      <c r="AU111" s="1">
        <v>0</v>
      </c>
      <c r="AV111" s="1">
        <v>0.3</v>
      </c>
      <c r="AW111" s="1">
        <v>0</v>
      </c>
      <c r="AX111" s="1">
        <v>0</v>
      </c>
      <c r="AY111" s="1">
        <v>0</v>
      </c>
      <c r="AZ111" s="1">
        <v>0</v>
      </c>
      <c r="BA111" s="1">
        <v>1.5</v>
      </c>
      <c r="BB111" s="1">
        <v>0.6</v>
      </c>
      <c r="BC111" s="1">
        <v>10.1</v>
      </c>
      <c r="BD111" s="1" t="s">
        <v>141</v>
      </c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31">
        <v>107</v>
      </c>
      <c r="CI111" s="32"/>
      <c r="CJ111" s="33" t="s">
        <v>111</v>
      </c>
      <c r="CK111" s="34" t="str">
        <f t="shared" si="1"/>
        <v>TA 40214 19881</v>
      </c>
      <c r="CL111" s="35">
        <v>540214.19999999995</v>
      </c>
      <c r="CM111" s="35">
        <v>419881.8</v>
      </c>
      <c r="CN111" s="36">
        <v>53.65663</v>
      </c>
      <c r="CO111" s="36">
        <v>0.120238</v>
      </c>
      <c r="CP111" s="13">
        <v>557.66029085815319</v>
      </c>
      <c r="CQ111" s="35">
        <v>12.2</v>
      </c>
      <c r="CR111" s="37"/>
      <c r="CS111" s="38"/>
    </row>
    <row r="112" spans="1:97" ht="13.35" customHeight="1" x14ac:dyDescent="0.3">
      <c r="A112" s="31">
        <v>108</v>
      </c>
      <c r="B112" s="1" t="s">
        <v>1</v>
      </c>
      <c r="C112" s="1">
        <v>0.61</v>
      </c>
      <c r="D112" s="1">
        <v>0.61</v>
      </c>
      <c r="E112" s="1">
        <v>1.07</v>
      </c>
      <c r="F112" s="1">
        <v>1.07</v>
      </c>
      <c r="G112" s="1">
        <v>0.45500000000000002</v>
      </c>
      <c r="H112" s="1">
        <v>0.45500000000000002</v>
      </c>
      <c r="I112" s="1">
        <v>6.4</v>
      </c>
      <c r="J112" s="1">
        <v>2.14</v>
      </c>
      <c r="K112" s="1">
        <v>3.2050000000000001</v>
      </c>
      <c r="L112" s="1">
        <v>3.2050000000000001</v>
      </c>
      <c r="M112" s="1">
        <v>0</v>
      </c>
      <c r="N112" s="1">
        <v>14.32</v>
      </c>
      <c r="O112" s="1">
        <v>0.91</v>
      </c>
      <c r="P112" s="1">
        <v>1.37</v>
      </c>
      <c r="Q112" s="1">
        <v>1.37</v>
      </c>
      <c r="R112" s="1">
        <v>0</v>
      </c>
      <c r="S112" s="1">
        <v>0</v>
      </c>
      <c r="T112" s="1">
        <v>15.55</v>
      </c>
      <c r="U112" s="1">
        <v>0</v>
      </c>
      <c r="V112" s="1">
        <v>0.61</v>
      </c>
      <c r="W112" s="1">
        <v>0.3</v>
      </c>
      <c r="X112" s="1">
        <v>0</v>
      </c>
      <c r="Y112" s="1">
        <v>0.13</v>
      </c>
      <c r="Z112" s="1">
        <v>2.35</v>
      </c>
      <c r="AA112" s="1">
        <v>2.35</v>
      </c>
      <c r="AB112" s="1">
        <v>1.1000000000000001</v>
      </c>
      <c r="AC112" s="1">
        <v>0.9</v>
      </c>
      <c r="AD112" s="1">
        <v>0.1</v>
      </c>
      <c r="AE112" s="1">
        <v>0</v>
      </c>
      <c r="AF112" s="1" t="s">
        <v>0</v>
      </c>
      <c r="AG112" s="1">
        <v>0.4</v>
      </c>
      <c r="AH112" s="1">
        <v>0.3</v>
      </c>
      <c r="AI112" s="1">
        <v>0.5</v>
      </c>
      <c r="AJ112" s="1">
        <v>2.4</v>
      </c>
      <c r="AK112" s="1">
        <v>3.1</v>
      </c>
      <c r="AL112" s="1">
        <v>0</v>
      </c>
      <c r="AM112" s="1">
        <v>0.1</v>
      </c>
      <c r="AN112" s="1"/>
      <c r="AO112" s="1"/>
      <c r="AP112" s="1"/>
      <c r="AQ112" s="1"/>
      <c r="AR112" s="1"/>
      <c r="AS112" s="1"/>
      <c r="AT112" s="1" t="s">
        <v>0</v>
      </c>
      <c r="AU112" s="1">
        <v>0.2</v>
      </c>
      <c r="AV112" s="1">
        <v>0</v>
      </c>
      <c r="AW112" s="1"/>
      <c r="AX112" s="1" t="s">
        <v>0</v>
      </c>
      <c r="AY112" s="1">
        <v>0</v>
      </c>
      <c r="AZ112" s="1">
        <v>0.2</v>
      </c>
      <c r="BA112" s="1">
        <v>0.5</v>
      </c>
      <c r="BB112" s="1">
        <v>0</v>
      </c>
      <c r="BC112" s="1"/>
      <c r="BD112" s="1" t="s">
        <v>141</v>
      </c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31">
        <v>108</v>
      </c>
      <c r="CI112" s="32"/>
      <c r="CJ112" s="33" t="s">
        <v>150</v>
      </c>
      <c r="CK112" s="34" t="str">
        <f t="shared" si="1"/>
        <v>TA 40429 19438</v>
      </c>
      <c r="CL112" s="35">
        <v>540429.19999999995</v>
      </c>
      <c r="CM112" s="35">
        <v>419438.1</v>
      </c>
      <c r="CN112" s="36">
        <v>53.652589999999996</v>
      </c>
      <c r="CO112" s="36">
        <v>0.123289</v>
      </c>
      <c r="CP112" s="13">
        <v>492.41649038187177</v>
      </c>
      <c r="CQ112" s="35">
        <v>10.5</v>
      </c>
      <c r="CR112" s="37"/>
      <c r="CS112" s="38"/>
    </row>
    <row r="113" spans="1:97" ht="13.35" customHeight="1" x14ac:dyDescent="0.3">
      <c r="A113" s="31">
        <v>109</v>
      </c>
      <c r="B113" s="1" t="s">
        <v>1</v>
      </c>
      <c r="C113" s="1">
        <v>0.45500000000000002</v>
      </c>
      <c r="D113" s="1">
        <v>0.45500000000000002</v>
      </c>
      <c r="E113" s="1">
        <v>0.61</v>
      </c>
      <c r="F113" s="1">
        <v>0.61</v>
      </c>
      <c r="G113" s="1">
        <v>0.155</v>
      </c>
      <c r="H113" s="1">
        <v>0.155</v>
      </c>
      <c r="I113" s="1">
        <v>5.48</v>
      </c>
      <c r="J113" s="1">
        <v>0</v>
      </c>
      <c r="K113" s="1">
        <v>0</v>
      </c>
      <c r="L113" s="1">
        <v>0</v>
      </c>
      <c r="M113" s="1">
        <v>14.63</v>
      </c>
      <c r="N113" s="1">
        <v>1.22</v>
      </c>
      <c r="O113" s="1">
        <v>3.65</v>
      </c>
      <c r="P113" s="1">
        <v>1.37</v>
      </c>
      <c r="Q113" s="1">
        <v>1.37</v>
      </c>
      <c r="R113" s="1">
        <v>0</v>
      </c>
      <c r="S113" s="1">
        <v>0</v>
      </c>
      <c r="T113" s="1">
        <v>1.52</v>
      </c>
      <c r="U113" s="1">
        <v>1.22</v>
      </c>
      <c r="V113" s="1">
        <v>0</v>
      </c>
      <c r="W113" s="1">
        <v>0</v>
      </c>
      <c r="X113" s="1">
        <v>0.61</v>
      </c>
      <c r="Y113" s="1">
        <v>0.24</v>
      </c>
      <c r="Z113" s="1"/>
      <c r="AA113" s="1" t="s">
        <v>0</v>
      </c>
      <c r="AB113" s="1">
        <v>2.1</v>
      </c>
      <c r="AC113" s="1">
        <v>3.2</v>
      </c>
      <c r="AD113" s="1">
        <v>0</v>
      </c>
      <c r="AE113" s="1">
        <v>0.4</v>
      </c>
      <c r="AF113" s="1">
        <v>0.5</v>
      </c>
      <c r="AG113" s="1">
        <v>0.6</v>
      </c>
      <c r="AH113" s="1">
        <v>1.3</v>
      </c>
      <c r="AI113" s="1">
        <v>0</v>
      </c>
      <c r="AJ113" s="1">
        <v>0</v>
      </c>
      <c r="AK113" s="1">
        <v>5.9</v>
      </c>
      <c r="AL113" s="1">
        <v>0</v>
      </c>
      <c r="AM113" s="1">
        <v>2.2999999999999998</v>
      </c>
      <c r="AN113" s="1">
        <v>1</v>
      </c>
      <c r="AO113" s="1">
        <v>2.2000000000000002</v>
      </c>
      <c r="AP113" s="1">
        <v>3.6</v>
      </c>
      <c r="AQ113" s="1">
        <v>0</v>
      </c>
      <c r="AR113" s="1" t="s">
        <v>0</v>
      </c>
      <c r="AS113" s="1">
        <v>0</v>
      </c>
      <c r="AT113" s="1" t="s">
        <v>0</v>
      </c>
      <c r="AU113" s="1">
        <v>1.4</v>
      </c>
      <c r="AV113" s="1">
        <v>2.8</v>
      </c>
      <c r="AW113" s="1">
        <v>0</v>
      </c>
      <c r="AX113" s="1">
        <v>0</v>
      </c>
      <c r="AY113" s="1">
        <v>0</v>
      </c>
      <c r="AZ113" s="1">
        <v>0</v>
      </c>
      <c r="BA113" s="1">
        <v>0.8</v>
      </c>
      <c r="BB113" s="1">
        <v>0.6</v>
      </c>
      <c r="BC113" s="1">
        <v>0</v>
      </c>
      <c r="BD113" s="1">
        <v>0.7</v>
      </c>
      <c r="BE113" s="1">
        <v>1.9</v>
      </c>
      <c r="BF113" s="1">
        <v>0.6</v>
      </c>
      <c r="BG113" s="1">
        <v>0.3</v>
      </c>
      <c r="BH113" s="1">
        <v>0.3</v>
      </c>
      <c r="BI113" s="1">
        <v>0</v>
      </c>
      <c r="BJ113" s="1">
        <v>0</v>
      </c>
      <c r="BK113" s="1">
        <v>0.4</v>
      </c>
      <c r="BL113" s="1">
        <v>0</v>
      </c>
      <c r="BM113" s="1">
        <v>0.7</v>
      </c>
      <c r="BN113" s="1">
        <v>0</v>
      </c>
      <c r="BO113" s="1">
        <v>0</v>
      </c>
      <c r="BP113" s="1">
        <v>0.42</v>
      </c>
      <c r="BQ113" s="1">
        <v>0</v>
      </c>
      <c r="BR113" s="1">
        <v>0.48</v>
      </c>
      <c r="BS113" s="1">
        <v>1.86</v>
      </c>
      <c r="BT113" s="1">
        <v>1.33</v>
      </c>
      <c r="BU113" s="1">
        <v>2.15</v>
      </c>
      <c r="BV113" s="1">
        <v>0.37</v>
      </c>
      <c r="BW113" s="1">
        <v>0</v>
      </c>
      <c r="BX113" s="1">
        <v>0</v>
      </c>
      <c r="BY113" s="1">
        <v>0.42</v>
      </c>
      <c r="BZ113" s="1">
        <v>5.07</v>
      </c>
      <c r="CA113" s="1">
        <v>0</v>
      </c>
      <c r="CB113" s="1">
        <v>0</v>
      </c>
      <c r="CC113" s="1">
        <v>0</v>
      </c>
      <c r="CD113" s="1">
        <v>0</v>
      </c>
      <c r="CE113" s="1">
        <v>4.71</v>
      </c>
      <c r="CF113" s="1">
        <v>0</v>
      </c>
      <c r="CG113" s="1" t="s">
        <v>141</v>
      </c>
      <c r="CH113" s="31">
        <v>109</v>
      </c>
      <c r="CI113" s="32"/>
      <c r="CJ113" s="33" t="s">
        <v>112</v>
      </c>
      <c r="CK113" s="34" t="str">
        <f t="shared" si="1"/>
        <v>TA 40579 19127</v>
      </c>
      <c r="CL113" s="35">
        <v>540579.80000000005</v>
      </c>
      <c r="CM113" s="35">
        <v>419127.1</v>
      </c>
      <c r="CN113" s="36">
        <v>53.649760000000001</v>
      </c>
      <c r="CO113" s="36">
        <v>0.125416</v>
      </c>
      <c r="CP113" s="13">
        <v>345.28394112671964</v>
      </c>
      <c r="CQ113" s="35">
        <v>7.5</v>
      </c>
      <c r="CR113" s="37">
        <v>113</v>
      </c>
      <c r="CS113" s="38" t="s">
        <v>142</v>
      </c>
    </row>
    <row r="114" spans="1:97" ht="13.35" customHeight="1" x14ac:dyDescent="0.3">
      <c r="A114" s="31">
        <v>110</v>
      </c>
      <c r="B114" s="1" t="s">
        <v>1</v>
      </c>
      <c r="C114" s="1">
        <v>0.76</v>
      </c>
      <c r="D114" s="1">
        <v>0.76</v>
      </c>
      <c r="E114" s="1">
        <v>0.76</v>
      </c>
      <c r="F114" s="1">
        <v>0.76</v>
      </c>
      <c r="G114" s="1">
        <v>0</v>
      </c>
      <c r="H114" s="1">
        <v>0</v>
      </c>
      <c r="I114" s="1">
        <v>8.23</v>
      </c>
      <c r="J114" s="1">
        <v>0</v>
      </c>
      <c r="K114" s="1">
        <v>1.98</v>
      </c>
      <c r="L114" s="1">
        <v>1.98</v>
      </c>
      <c r="M114" s="1">
        <v>8.85</v>
      </c>
      <c r="N114" s="1">
        <v>0.61</v>
      </c>
      <c r="O114" s="1">
        <v>3.04</v>
      </c>
      <c r="P114" s="1">
        <v>0.61</v>
      </c>
      <c r="Q114" s="1">
        <v>0.61</v>
      </c>
      <c r="R114" s="1">
        <v>0</v>
      </c>
      <c r="S114" s="1">
        <v>0</v>
      </c>
      <c r="T114" s="1">
        <v>0.91</v>
      </c>
      <c r="U114" s="1">
        <v>2.44</v>
      </c>
      <c r="V114" s="1">
        <v>4.2699999999999996</v>
      </c>
      <c r="W114" s="1">
        <v>0</v>
      </c>
      <c r="X114" s="1">
        <v>0.31</v>
      </c>
      <c r="Y114" s="1">
        <v>1.4</v>
      </c>
      <c r="Z114" s="1">
        <v>1.05</v>
      </c>
      <c r="AA114" s="1">
        <v>1.05</v>
      </c>
      <c r="AB114" s="1">
        <v>0.3</v>
      </c>
      <c r="AC114" s="1">
        <v>4.1500000000000004</v>
      </c>
      <c r="AD114" s="1">
        <v>8.65</v>
      </c>
      <c r="AE114" s="1">
        <v>1.2</v>
      </c>
      <c r="AF114" s="1">
        <v>0.2</v>
      </c>
      <c r="AG114" s="1">
        <v>0.7</v>
      </c>
      <c r="AH114" s="1">
        <v>1.3</v>
      </c>
      <c r="AI114" s="1">
        <v>0</v>
      </c>
      <c r="AJ114" s="1">
        <v>0</v>
      </c>
      <c r="AK114" s="1">
        <v>0.5</v>
      </c>
      <c r="AL114" s="1">
        <v>0</v>
      </c>
      <c r="AM114" s="1">
        <v>2.5</v>
      </c>
      <c r="AN114" s="1" t="s">
        <v>0</v>
      </c>
      <c r="AO114" s="1">
        <v>3.3</v>
      </c>
      <c r="AP114" s="1">
        <v>2.1</v>
      </c>
      <c r="AQ114" s="1">
        <v>0.9</v>
      </c>
      <c r="AR114" s="1">
        <v>1.4</v>
      </c>
      <c r="AS114" s="1">
        <v>0</v>
      </c>
      <c r="AT114" s="1">
        <v>1.1000000000000001</v>
      </c>
      <c r="AU114" s="1">
        <v>2.2999999999999998</v>
      </c>
      <c r="AV114" s="1">
        <v>1.3</v>
      </c>
      <c r="AW114" s="1">
        <v>0</v>
      </c>
      <c r="AX114" s="1">
        <v>0</v>
      </c>
      <c r="AY114" s="1">
        <v>0</v>
      </c>
      <c r="AZ114" s="1">
        <v>3.9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3.5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0.6</v>
      </c>
      <c r="BM114" s="1">
        <v>0</v>
      </c>
      <c r="BN114" s="1">
        <v>0</v>
      </c>
      <c r="BO114" s="1">
        <v>0</v>
      </c>
      <c r="BP114" s="1">
        <v>0.22</v>
      </c>
      <c r="BQ114" s="1">
        <v>1.04</v>
      </c>
      <c r="BR114" s="1">
        <v>0</v>
      </c>
      <c r="BS114" s="1">
        <v>1.2</v>
      </c>
      <c r="BT114" s="1">
        <v>0.66</v>
      </c>
      <c r="BU114" s="1">
        <v>3.63</v>
      </c>
      <c r="BV114" s="1">
        <v>0.78</v>
      </c>
      <c r="BW114" s="1">
        <v>0</v>
      </c>
      <c r="BX114" s="1">
        <v>0</v>
      </c>
      <c r="BY114" s="1">
        <v>2.66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 t="s">
        <v>141</v>
      </c>
      <c r="CH114" s="31">
        <v>110</v>
      </c>
      <c r="CI114" s="32"/>
      <c r="CJ114" s="33" t="s">
        <v>113</v>
      </c>
      <c r="CK114" s="34" t="str">
        <f t="shared" si="1"/>
        <v>TA 40721 18775</v>
      </c>
      <c r="CL114" s="35">
        <v>540721.1</v>
      </c>
      <c r="CM114" s="35">
        <v>418775.2</v>
      </c>
      <c r="CN114" s="36">
        <v>53.646560000000001</v>
      </c>
      <c r="CO114" s="36">
        <v>0.12740399999999999</v>
      </c>
      <c r="CP114" s="13">
        <v>379.5629065122144</v>
      </c>
      <c r="CQ114" s="35">
        <v>7.3</v>
      </c>
      <c r="CR114" s="37"/>
      <c r="CS114" s="38"/>
    </row>
    <row r="115" spans="1:97" ht="13.35" customHeight="1" x14ac:dyDescent="0.3">
      <c r="A115" s="31">
        <v>111</v>
      </c>
      <c r="B115" s="1" t="s">
        <v>1</v>
      </c>
      <c r="C115" s="1">
        <v>0.61</v>
      </c>
      <c r="D115" s="1">
        <v>0.61</v>
      </c>
      <c r="E115" s="1">
        <v>0.61</v>
      </c>
      <c r="F115" s="1">
        <v>0.61</v>
      </c>
      <c r="G115" s="1">
        <v>0.45500000000000002</v>
      </c>
      <c r="H115" s="1">
        <v>0.45500000000000002</v>
      </c>
      <c r="I115" s="1"/>
      <c r="J115" s="1"/>
      <c r="K115" s="1"/>
      <c r="L115" s="1"/>
      <c r="M115" s="1"/>
      <c r="N115" s="1" t="s">
        <v>0</v>
      </c>
      <c r="O115" s="1"/>
      <c r="P115" s="1"/>
      <c r="Q115" s="1" t="s">
        <v>0</v>
      </c>
      <c r="R115" s="1">
        <v>0</v>
      </c>
      <c r="S115" s="1">
        <v>0.61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/>
      <c r="Z115" s="1"/>
      <c r="AA115" s="1" t="s">
        <v>0</v>
      </c>
      <c r="AB115" s="1">
        <v>0.5</v>
      </c>
      <c r="AC115" s="1">
        <v>1</v>
      </c>
      <c r="AD115" s="1">
        <v>6.1</v>
      </c>
      <c r="AE115" s="1">
        <v>2.4</v>
      </c>
      <c r="AF115" s="1">
        <v>0.5</v>
      </c>
      <c r="AG115" s="1">
        <v>0.1</v>
      </c>
      <c r="AH115" s="1">
        <v>1</v>
      </c>
      <c r="AI115" s="1">
        <v>1.3</v>
      </c>
      <c r="AJ115" s="1">
        <v>0.2</v>
      </c>
      <c r="AK115" s="1">
        <v>0.9</v>
      </c>
      <c r="AL115" s="1">
        <v>3</v>
      </c>
      <c r="AM115" s="1">
        <v>2.7</v>
      </c>
      <c r="AN115" s="1">
        <v>0.5</v>
      </c>
      <c r="AO115" s="1">
        <v>1.25</v>
      </c>
      <c r="AP115" s="1">
        <v>4.75</v>
      </c>
      <c r="AQ115" s="1">
        <v>0.2</v>
      </c>
      <c r="AR115" s="1">
        <v>0.1</v>
      </c>
      <c r="AS115" s="1">
        <v>0</v>
      </c>
      <c r="AT115" s="1">
        <v>0.3</v>
      </c>
      <c r="AU115" s="1">
        <v>0.1</v>
      </c>
      <c r="AV115" s="1">
        <v>0</v>
      </c>
      <c r="AW115" s="1">
        <v>0.5</v>
      </c>
      <c r="AX115" s="1">
        <v>0</v>
      </c>
      <c r="AY115" s="1">
        <v>0.1</v>
      </c>
      <c r="AZ115" s="1">
        <v>0</v>
      </c>
      <c r="BA115" s="1">
        <v>0.2</v>
      </c>
      <c r="BB115" s="1">
        <v>0</v>
      </c>
      <c r="BC115" s="1">
        <v>0</v>
      </c>
      <c r="BD115" s="1">
        <v>0</v>
      </c>
      <c r="BE115" s="1">
        <v>0</v>
      </c>
      <c r="BF115" s="1">
        <v>0.3</v>
      </c>
      <c r="BG115" s="1">
        <v>0.25</v>
      </c>
      <c r="BH115" s="1">
        <v>0.25</v>
      </c>
      <c r="BI115" s="1">
        <v>1.6</v>
      </c>
      <c r="BJ115" s="1">
        <v>0</v>
      </c>
      <c r="BK115" s="1">
        <v>1</v>
      </c>
      <c r="BL115" s="1">
        <v>0</v>
      </c>
      <c r="BM115" s="1">
        <v>0</v>
      </c>
      <c r="BN115" s="1">
        <v>0</v>
      </c>
      <c r="BO115" s="1">
        <v>0</v>
      </c>
      <c r="BP115" s="1">
        <v>0.42</v>
      </c>
      <c r="BQ115" s="1">
        <v>0</v>
      </c>
      <c r="BR115" s="1">
        <v>4.5</v>
      </c>
      <c r="BS115" s="1">
        <v>0</v>
      </c>
      <c r="BT115" s="1">
        <v>0</v>
      </c>
      <c r="BU115" s="1">
        <v>2</v>
      </c>
      <c r="BV115" s="1">
        <v>0.56999999999999995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0.34</v>
      </c>
      <c r="CF115" s="1">
        <v>0.36</v>
      </c>
      <c r="CG115" s="1" t="s">
        <v>141</v>
      </c>
      <c r="CH115" s="31">
        <v>111</v>
      </c>
      <c r="CI115" s="32"/>
      <c r="CJ115" s="33" t="s">
        <v>114</v>
      </c>
      <c r="CK115" s="34" t="str">
        <f t="shared" si="1"/>
        <v>TA 40851 18530</v>
      </c>
      <c r="CL115" s="35">
        <v>540851.9</v>
      </c>
      <c r="CM115" s="35">
        <v>418530.8</v>
      </c>
      <c r="CN115" s="36">
        <v>53.64432</v>
      </c>
      <c r="CO115" s="36">
        <v>0.12925800000000001</v>
      </c>
      <c r="CP115" s="13">
        <v>277.35356496717327</v>
      </c>
      <c r="CQ115" s="35">
        <v>8.6999999999999993</v>
      </c>
      <c r="CR115" s="37"/>
      <c r="CS115" s="38"/>
    </row>
    <row r="116" spans="1:97" ht="13.35" customHeight="1" x14ac:dyDescent="0.3">
      <c r="A116" s="31">
        <v>112</v>
      </c>
      <c r="B116" s="1" t="s">
        <v>1</v>
      </c>
      <c r="C116" s="1">
        <v>0.91</v>
      </c>
      <c r="D116" s="1">
        <v>0.91</v>
      </c>
      <c r="E116" s="1">
        <v>0.76</v>
      </c>
      <c r="F116" s="1">
        <v>0.76</v>
      </c>
      <c r="G116" s="1">
        <v>0.30499999999999999</v>
      </c>
      <c r="H116" s="1">
        <v>0.30499999999999999</v>
      </c>
      <c r="I116" s="1"/>
      <c r="J116" s="1"/>
      <c r="K116" s="1"/>
      <c r="L116" s="1"/>
      <c r="M116" s="1"/>
      <c r="N116" s="1" t="s">
        <v>0</v>
      </c>
      <c r="O116" s="1">
        <v>0</v>
      </c>
      <c r="P116" s="1">
        <v>1.2150000000000001</v>
      </c>
      <c r="Q116" s="1">
        <v>1.2150000000000001</v>
      </c>
      <c r="R116" s="1">
        <v>1.22</v>
      </c>
      <c r="S116" s="1">
        <v>1.83</v>
      </c>
      <c r="T116" s="1">
        <v>2.74</v>
      </c>
      <c r="U116" s="1">
        <v>1.22</v>
      </c>
      <c r="V116" s="1">
        <v>0</v>
      </c>
      <c r="W116" s="1">
        <v>3.05</v>
      </c>
      <c r="X116" s="1"/>
      <c r="Y116" s="1" t="s">
        <v>0</v>
      </c>
      <c r="Z116" s="1">
        <v>5.65</v>
      </c>
      <c r="AA116" s="1">
        <v>5.65</v>
      </c>
      <c r="AB116" s="1">
        <v>1</v>
      </c>
      <c r="AC116" s="1">
        <v>18</v>
      </c>
      <c r="AD116" s="1">
        <v>0.5</v>
      </c>
      <c r="AE116" s="1" t="s">
        <v>141</v>
      </c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44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31">
        <v>112</v>
      </c>
      <c r="CI116" s="32"/>
      <c r="CJ116" s="33" t="s">
        <v>115</v>
      </c>
      <c r="CK116" s="34" t="str">
        <f t="shared" si="1"/>
        <v>TA 40983 17722</v>
      </c>
      <c r="CL116" s="35">
        <v>540983.5</v>
      </c>
      <c r="CM116" s="35">
        <v>417722.7</v>
      </c>
      <c r="CN116" s="36">
        <v>53.637030000000003</v>
      </c>
      <c r="CO116" s="36">
        <v>0.130888</v>
      </c>
      <c r="CP116" s="13">
        <v>818.71118228591456</v>
      </c>
      <c r="CQ116" s="43" t="s">
        <v>116</v>
      </c>
      <c r="CR116" s="45">
        <v>116</v>
      </c>
      <c r="CS116" s="38" t="s">
        <v>12</v>
      </c>
    </row>
    <row r="117" spans="1:97" ht="13.35" customHeight="1" x14ac:dyDescent="0.3">
      <c r="A117" s="31">
        <v>113</v>
      </c>
      <c r="B117" s="4" t="s">
        <v>1</v>
      </c>
      <c r="C117" s="4">
        <v>0.61</v>
      </c>
      <c r="D117" s="4">
        <v>0.61</v>
      </c>
      <c r="E117" s="4">
        <v>1.68</v>
      </c>
      <c r="F117" s="4">
        <v>1.68</v>
      </c>
      <c r="G117" s="4"/>
      <c r="H117" s="4"/>
      <c r="I117" s="4"/>
      <c r="J117" s="4" t="s">
        <v>0</v>
      </c>
      <c r="K117" s="4">
        <v>1.07</v>
      </c>
      <c r="L117" s="4">
        <v>1.06</v>
      </c>
      <c r="M117" s="4" t="s">
        <v>0</v>
      </c>
      <c r="N117" s="4">
        <v>6.1</v>
      </c>
      <c r="O117" s="4">
        <v>2.74</v>
      </c>
      <c r="P117" s="4">
        <v>0</v>
      </c>
      <c r="Q117" s="4">
        <v>0</v>
      </c>
      <c r="R117" s="4">
        <v>0</v>
      </c>
      <c r="S117" s="4">
        <v>0.61</v>
      </c>
      <c r="T117" s="4">
        <v>0.61</v>
      </c>
      <c r="U117" s="4">
        <v>0</v>
      </c>
      <c r="V117" s="4">
        <v>0</v>
      </c>
      <c r="W117" s="4">
        <v>0.61</v>
      </c>
      <c r="X117" s="4">
        <v>0.31</v>
      </c>
      <c r="Y117" s="4">
        <v>0</v>
      </c>
      <c r="Z117" s="4">
        <v>4.2</v>
      </c>
      <c r="AA117" s="4">
        <v>4.2</v>
      </c>
      <c r="AB117" s="4">
        <v>0.5</v>
      </c>
      <c r="AC117" s="4" t="s">
        <v>0</v>
      </c>
      <c r="AD117" s="4">
        <v>0.7</v>
      </c>
      <c r="AE117" s="4">
        <v>1.1000000000000001</v>
      </c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1"/>
      <c r="BF117" s="1"/>
      <c r="BG117" s="1"/>
      <c r="BH117" s="1"/>
      <c r="BI117" s="1"/>
      <c r="BJ117" s="1"/>
      <c r="BK117" s="1"/>
      <c r="BL117" s="4"/>
      <c r="BM117" s="4"/>
      <c r="BN117" s="4"/>
      <c r="BO117" s="4"/>
      <c r="BP117" s="4"/>
      <c r="BQ117" s="4"/>
      <c r="BR117" s="4"/>
      <c r="BS117" s="4" t="s">
        <v>0</v>
      </c>
      <c r="BT117" s="4">
        <v>0.25</v>
      </c>
      <c r="BU117" s="4">
        <v>0.25</v>
      </c>
      <c r="BV117" s="4">
        <v>3.26</v>
      </c>
      <c r="BW117" s="4" t="s">
        <v>141</v>
      </c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31">
        <v>113</v>
      </c>
      <c r="CI117" s="32"/>
      <c r="CJ117" s="33" t="s">
        <v>115</v>
      </c>
      <c r="CK117" s="34" t="str">
        <f t="shared" si="1"/>
        <v>TA 41364 17007</v>
      </c>
      <c r="CL117" s="35">
        <v>541364.4</v>
      </c>
      <c r="CM117" s="35">
        <v>417007.4</v>
      </c>
      <c r="CN117" s="36">
        <v>53.630510000000001</v>
      </c>
      <c r="CO117" s="36">
        <v>0.136321</v>
      </c>
      <c r="CP117" s="13">
        <v>810.17652397486813</v>
      </c>
      <c r="CQ117" s="43" t="s">
        <v>116</v>
      </c>
      <c r="CR117" s="45"/>
      <c r="CS117" s="38"/>
    </row>
    <row r="118" spans="1:97" ht="13.35" customHeight="1" x14ac:dyDescent="0.3">
      <c r="A118" s="31">
        <v>114</v>
      </c>
      <c r="B118" s="4" t="s">
        <v>1</v>
      </c>
      <c r="C118" s="4">
        <v>0.61</v>
      </c>
      <c r="D118" s="4">
        <v>0.61</v>
      </c>
      <c r="E118" s="4">
        <v>0.45500000000000002</v>
      </c>
      <c r="F118" s="4">
        <v>0.45500000000000002</v>
      </c>
      <c r="G118" s="4">
        <v>1.22</v>
      </c>
      <c r="H118" s="4">
        <v>1.22</v>
      </c>
      <c r="I118" s="4">
        <v>0</v>
      </c>
      <c r="J118" s="4">
        <v>0</v>
      </c>
      <c r="K118" s="4">
        <v>1.0649999999999999</v>
      </c>
      <c r="L118" s="4">
        <v>1.0649999999999999</v>
      </c>
      <c r="M118" s="4">
        <v>0.76</v>
      </c>
      <c r="N118" s="4">
        <v>0.76</v>
      </c>
      <c r="O118" s="4">
        <v>0.91</v>
      </c>
      <c r="P118" s="4">
        <v>1.37</v>
      </c>
      <c r="Q118" s="4">
        <v>1.37</v>
      </c>
      <c r="R118" s="4" t="s">
        <v>0</v>
      </c>
      <c r="S118" s="4">
        <v>3.35</v>
      </c>
      <c r="T118" s="4">
        <v>3.05</v>
      </c>
      <c r="U118" s="4">
        <v>8.84</v>
      </c>
      <c r="V118" s="4">
        <v>0</v>
      </c>
      <c r="W118" s="4">
        <v>1.83</v>
      </c>
      <c r="X118" s="4">
        <v>0</v>
      </c>
      <c r="Y118" s="4">
        <v>1.83</v>
      </c>
      <c r="Z118" s="4">
        <v>2.4</v>
      </c>
      <c r="AA118" s="4">
        <v>2.4</v>
      </c>
      <c r="AB118" s="4">
        <v>1.1499999999999999</v>
      </c>
      <c r="AC118" s="4" t="s">
        <v>0</v>
      </c>
      <c r="AD118" s="4">
        <v>11.25</v>
      </c>
      <c r="AE118" s="4">
        <v>0</v>
      </c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 t="s">
        <v>0</v>
      </c>
      <c r="AZ118" s="4">
        <v>0.2</v>
      </c>
      <c r="BA118" s="4">
        <v>0</v>
      </c>
      <c r="BB118" s="4">
        <v>0.4</v>
      </c>
      <c r="BC118" s="4">
        <v>1</v>
      </c>
      <c r="BD118" s="4">
        <v>0</v>
      </c>
      <c r="BE118" s="4">
        <v>0.5</v>
      </c>
      <c r="BF118" s="4">
        <v>0</v>
      </c>
      <c r="BG118" s="4">
        <v>0.9</v>
      </c>
      <c r="BH118" s="4">
        <v>0.9</v>
      </c>
      <c r="BI118" s="4">
        <v>0</v>
      </c>
      <c r="BJ118" s="4">
        <v>0.7</v>
      </c>
      <c r="BK118" s="4">
        <v>0</v>
      </c>
      <c r="BL118" s="4">
        <v>0</v>
      </c>
      <c r="BM118" s="4">
        <v>0.9</v>
      </c>
      <c r="BN118" s="4">
        <v>1.2</v>
      </c>
      <c r="BO118" s="4">
        <v>2.6</v>
      </c>
      <c r="BP118" s="4">
        <v>0</v>
      </c>
      <c r="BQ118" s="4">
        <v>2.54</v>
      </c>
      <c r="BR118" s="4">
        <v>0</v>
      </c>
      <c r="BS118" s="4">
        <v>1.59</v>
      </c>
      <c r="BT118" s="4">
        <v>0</v>
      </c>
      <c r="BU118" s="4">
        <v>4.24</v>
      </c>
      <c r="BV118" s="4">
        <v>0.38</v>
      </c>
      <c r="BW118" s="4">
        <v>3.024</v>
      </c>
      <c r="BX118" s="4">
        <v>0.25</v>
      </c>
      <c r="BY118" s="4">
        <v>1.3</v>
      </c>
      <c r="BZ118" s="4">
        <v>0</v>
      </c>
      <c r="CA118" s="4">
        <v>0</v>
      </c>
      <c r="CB118" s="4">
        <v>0</v>
      </c>
      <c r="CC118" s="4">
        <v>1.5</v>
      </c>
      <c r="CD118" s="4">
        <v>0</v>
      </c>
      <c r="CE118" s="4">
        <v>0</v>
      </c>
      <c r="CF118" s="4">
        <v>0.43</v>
      </c>
      <c r="CG118" s="1" t="s">
        <v>141</v>
      </c>
      <c r="CH118" s="31">
        <v>114</v>
      </c>
      <c r="CI118" s="32"/>
      <c r="CJ118" s="33" t="s">
        <v>117</v>
      </c>
      <c r="CK118" s="34" t="str">
        <f t="shared" si="1"/>
        <v>TA 41484 16468</v>
      </c>
      <c r="CL118" s="35">
        <v>541484.6</v>
      </c>
      <c r="CM118" s="35">
        <v>416468.4</v>
      </c>
      <c r="CN118" s="36">
        <v>53.625630000000001</v>
      </c>
      <c r="CO118" s="36">
        <v>0.13789000000000001</v>
      </c>
      <c r="CP118" s="13">
        <v>552.19652298796666</v>
      </c>
      <c r="CQ118" s="35">
        <v>7.9</v>
      </c>
      <c r="CR118" s="37"/>
      <c r="CS118" s="38"/>
    </row>
    <row r="119" spans="1:97" ht="13.35" customHeight="1" x14ac:dyDescent="0.3">
      <c r="A119" s="31">
        <v>115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 t="s">
        <v>1</v>
      </c>
      <c r="AD119" s="4">
        <v>16</v>
      </c>
      <c r="AE119" s="4">
        <v>3.3</v>
      </c>
      <c r="AF119" s="4">
        <v>3.9</v>
      </c>
      <c r="AG119" s="4">
        <v>0</v>
      </c>
      <c r="AH119" s="4">
        <v>0.5</v>
      </c>
      <c r="AI119" s="4">
        <v>0.4</v>
      </c>
      <c r="AJ119" s="4">
        <v>8</v>
      </c>
      <c r="AK119" s="4">
        <v>4.5</v>
      </c>
      <c r="AL119" s="4">
        <v>0</v>
      </c>
      <c r="AM119" s="4">
        <v>3.2</v>
      </c>
      <c r="AN119" s="4">
        <v>23.3</v>
      </c>
      <c r="AO119" s="4" t="s">
        <v>0</v>
      </c>
      <c r="AP119" s="4">
        <v>3.5</v>
      </c>
      <c r="AQ119" s="4">
        <v>1.4</v>
      </c>
      <c r="AR119" s="4">
        <v>2.6</v>
      </c>
      <c r="AS119" s="4">
        <v>2.5</v>
      </c>
      <c r="AT119" s="4">
        <v>3.6</v>
      </c>
      <c r="AU119" s="4">
        <v>8.6</v>
      </c>
      <c r="AV119" s="4">
        <v>1.5</v>
      </c>
      <c r="AW119" s="4">
        <v>4.25</v>
      </c>
      <c r="AX119" s="4">
        <v>4.25</v>
      </c>
      <c r="AY119" s="4">
        <v>2.7</v>
      </c>
      <c r="AZ119" s="4">
        <v>0.9</v>
      </c>
      <c r="BA119" s="4">
        <v>0</v>
      </c>
      <c r="BB119" s="4">
        <v>0.6</v>
      </c>
      <c r="BC119" s="4">
        <v>0</v>
      </c>
      <c r="BD119" s="4">
        <v>0</v>
      </c>
      <c r="BE119" s="4">
        <v>0</v>
      </c>
      <c r="BF119" s="4">
        <v>0.9</v>
      </c>
      <c r="BG119" s="4">
        <v>0</v>
      </c>
      <c r="BH119" s="4">
        <v>2</v>
      </c>
      <c r="BI119" s="4">
        <v>0</v>
      </c>
      <c r="BJ119" s="4">
        <v>0</v>
      </c>
      <c r="BK119" s="4">
        <v>0.5</v>
      </c>
      <c r="BL119" s="4">
        <v>0.4</v>
      </c>
      <c r="BM119" s="4">
        <v>0.4</v>
      </c>
      <c r="BN119" s="4">
        <v>0</v>
      </c>
      <c r="BO119" s="4">
        <v>3.2</v>
      </c>
      <c r="BP119" s="4">
        <v>0</v>
      </c>
      <c r="BQ119" s="4">
        <v>0.67</v>
      </c>
      <c r="BR119" s="4">
        <v>0</v>
      </c>
      <c r="BS119" s="4">
        <v>0.71</v>
      </c>
      <c r="BT119" s="4">
        <v>0.49</v>
      </c>
      <c r="BU119" s="4">
        <v>0</v>
      </c>
      <c r="BV119" s="4">
        <v>0.56000000000000005</v>
      </c>
      <c r="BW119" s="4">
        <v>1.1379999999999999</v>
      </c>
      <c r="BX119" s="4">
        <v>0.72</v>
      </c>
      <c r="BY119" s="4">
        <v>4.51</v>
      </c>
      <c r="BZ119" s="4">
        <v>0.3</v>
      </c>
      <c r="CA119" s="4">
        <v>0.84</v>
      </c>
      <c r="CB119" s="4">
        <v>0</v>
      </c>
      <c r="CC119" s="4">
        <v>0</v>
      </c>
      <c r="CD119" s="4">
        <v>0</v>
      </c>
      <c r="CE119" s="4">
        <v>0</v>
      </c>
      <c r="CF119" s="4">
        <v>2.12</v>
      </c>
      <c r="CG119" s="1" t="s">
        <v>141</v>
      </c>
      <c r="CH119" s="31">
        <v>115</v>
      </c>
      <c r="CI119" s="32"/>
      <c r="CJ119" s="33" t="s">
        <v>118</v>
      </c>
      <c r="CK119" s="34" t="str">
        <f t="shared" si="1"/>
        <v>TA 41597 16223</v>
      </c>
      <c r="CL119" s="35">
        <v>541597.6</v>
      </c>
      <c r="CM119" s="35">
        <v>416223</v>
      </c>
      <c r="CN119" s="36">
        <v>53.623399999999997</v>
      </c>
      <c r="CO119" s="36">
        <v>0.139486</v>
      </c>
      <c r="CP119" s="13">
        <v>269.80363229578654</v>
      </c>
      <c r="CQ119" s="35">
        <v>6.9</v>
      </c>
      <c r="CR119" s="37">
        <v>119</v>
      </c>
      <c r="CS119" s="38" t="s">
        <v>12</v>
      </c>
    </row>
    <row r="120" spans="1:97" ht="13.35" customHeight="1" x14ac:dyDescent="0.3">
      <c r="A120" s="31">
        <v>116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 t="s">
        <v>1</v>
      </c>
      <c r="AV120" s="1">
        <v>5.8</v>
      </c>
      <c r="AW120" s="1">
        <v>3.4</v>
      </c>
      <c r="AX120" s="1">
        <v>14.4</v>
      </c>
      <c r="AY120" s="1">
        <v>0.3</v>
      </c>
      <c r="AZ120" s="1">
        <v>0</v>
      </c>
      <c r="BA120" s="1">
        <v>2.2999999999999998</v>
      </c>
      <c r="BB120" s="1">
        <v>0</v>
      </c>
      <c r="BC120" s="1">
        <v>2.4</v>
      </c>
      <c r="BD120" s="1">
        <v>1.3</v>
      </c>
      <c r="BE120" s="1">
        <v>0.4</v>
      </c>
      <c r="BF120" s="1">
        <v>0.2</v>
      </c>
      <c r="BG120" s="1">
        <v>0.95</v>
      </c>
      <c r="BH120" s="1">
        <v>0.95</v>
      </c>
      <c r="BI120" s="1">
        <v>0</v>
      </c>
      <c r="BJ120" s="1">
        <v>0.6</v>
      </c>
      <c r="BK120" s="1">
        <v>0</v>
      </c>
      <c r="BL120" s="1">
        <v>0</v>
      </c>
      <c r="BM120" s="1">
        <v>1</v>
      </c>
      <c r="BN120" s="1">
        <v>1.1000000000000001</v>
      </c>
      <c r="BO120" s="1">
        <v>2</v>
      </c>
      <c r="BP120" s="1">
        <v>0.91</v>
      </c>
      <c r="BQ120" s="1">
        <v>1.29</v>
      </c>
      <c r="BR120" s="1">
        <v>0.43</v>
      </c>
      <c r="BS120" s="1">
        <v>1.03</v>
      </c>
      <c r="BT120" s="1">
        <v>3.29</v>
      </c>
      <c r="BU120" s="1">
        <v>3.54</v>
      </c>
      <c r="BV120" s="1">
        <v>0.78</v>
      </c>
      <c r="BW120" s="1">
        <v>0</v>
      </c>
      <c r="BX120" s="1">
        <v>0</v>
      </c>
      <c r="BY120" s="1">
        <v>0</v>
      </c>
      <c r="BZ120" s="1">
        <v>0</v>
      </c>
      <c r="CA120" s="1">
        <v>0.41</v>
      </c>
      <c r="CB120" s="1">
        <v>0.2</v>
      </c>
      <c r="CC120" s="1">
        <v>0</v>
      </c>
      <c r="CD120" s="1">
        <v>0</v>
      </c>
      <c r="CE120" s="1">
        <v>0</v>
      </c>
      <c r="CF120" s="1">
        <v>0.96</v>
      </c>
      <c r="CG120" s="1" t="s">
        <v>141</v>
      </c>
      <c r="CH120" s="31">
        <v>116</v>
      </c>
      <c r="CI120" s="32"/>
      <c r="CJ120" s="33" t="s">
        <v>119</v>
      </c>
      <c r="CK120" s="34" t="str">
        <f t="shared" si="1"/>
        <v>TA 41746 15878</v>
      </c>
      <c r="CL120" s="35">
        <v>541746.1</v>
      </c>
      <c r="CM120" s="35">
        <v>415878.8</v>
      </c>
      <c r="CN120" s="36">
        <v>53.620260000000002</v>
      </c>
      <c r="CO120" s="36">
        <v>0.14158000000000001</v>
      </c>
      <c r="CP120" s="13">
        <v>375.80047897787466</v>
      </c>
      <c r="CQ120" s="35">
        <v>5.5</v>
      </c>
      <c r="CR120" s="37">
        <v>120</v>
      </c>
      <c r="CS120" s="38" t="s">
        <v>12</v>
      </c>
    </row>
    <row r="121" spans="1:97" ht="13.35" customHeight="1" x14ac:dyDescent="0.3">
      <c r="A121" s="31">
        <v>117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 t="s">
        <v>1</v>
      </c>
      <c r="BA121" s="1">
        <v>0.2</v>
      </c>
      <c r="BB121" s="1">
        <v>0</v>
      </c>
      <c r="BC121" s="1">
        <v>1</v>
      </c>
      <c r="BD121" s="1">
        <v>0.5</v>
      </c>
      <c r="BE121" s="1">
        <v>3.1</v>
      </c>
      <c r="BF121" s="1">
        <v>3.3</v>
      </c>
      <c r="BG121" s="1">
        <v>0.15</v>
      </c>
      <c r="BH121" s="1">
        <v>0.15</v>
      </c>
      <c r="BI121" s="1">
        <v>1.2</v>
      </c>
      <c r="BJ121" s="1">
        <v>1.8</v>
      </c>
      <c r="BK121" s="1">
        <v>0</v>
      </c>
      <c r="BL121" s="1">
        <v>0</v>
      </c>
      <c r="BM121" s="1">
        <v>0.4</v>
      </c>
      <c r="BN121" s="1">
        <v>0</v>
      </c>
      <c r="BO121" s="1">
        <v>0.7</v>
      </c>
      <c r="BP121" s="1">
        <v>0</v>
      </c>
      <c r="BQ121" s="1">
        <v>0</v>
      </c>
      <c r="BR121" s="1">
        <v>0.37</v>
      </c>
      <c r="BS121" s="1">
        <v>0</v>
      </c>
      <c r="BT121" s="1">
        <v>0</v>
      </c>
      <c r="BU121" s="1">
        <v>1.8</v>
      </c>
      <c r="BV121" s="1">
        <v>0.93</v>
      </c>
      <c r="BW121" s="1">
        <v>0</v>
      </c>
      <c r="BX121" s="1">
        <v>0</v>
      </c>
      <c r="BY121" s="1">
        <v>4.0999999999999996</v>
      </c>
      <c r="BZ121" s="1">
        <v>1.78</v>
      </c>
      <c r="CA121" s="1">
        <v>1.25</v>
      </c>
      <c r="CB121" s="1">
        <v>0</v>
      </c>
      <c r="CC121" s="1">
        <v>0</v>
      </c>
      <c r="CD121" s="1">
        <v>0</v>
      </c>
      <c r="CE121" s="1">
        <v>3.12</v>
      </c>
      <c r="CF121" s="1">
        <v>0</v>
      </c>
      <c r="CG121" s="1" t="s">
        <v>141</v>
      </c>
      <c r="CH121" s="31">
        <v>117</v>
      </c>
      <c r="CI121" s="32"/>
      <c r="CJ121" s="33" t="s">
        <v>120</v>
      </c>
      <c r="CK121" s="34" t="str">
        <f t="shared" si="1"/>
        <v>TA 41809 15413</v>
      </c>
      <c r="CL121" s="35">
        <v>541809</v>
      </c>
      <c r="CM121" s="35">
        <v>415413.2</v>
      </c>
      <c r="CN121" s="36">
        <v>53.616070000000001</v>
      </c>
      <c r="CO121" s="36">
        <v>0.14232</v>
      </c>
      <c r="CP121" s="13">
        <v>469.24833510626331</v>
      </c>
      <c r="CQ121" s="35">
        <v>5.8</v>
      </c>
      <c r="CR121" s="37"/>
      <c r="CS121" s="46"/>
    </row>
    <row r="122" spans="1:97" ht="13.35" customHeight="1" x14ac:dyDescent="0.3">
      <c r="A122" s="31">
        <v>118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 t="s">
        <v>1</v>
      </c>
      <c r="BA122" s="4">
        <v>0</v>
      </c>
      <c r="BB122" s="4">
        <v>0</v>
      </c>
      <c r="BC122" s="4">
        <v>0.4</v>
      </c>
      <c r="BD122" s="4">
        <v>0</v>
      </c>
      <c r="BE122" s="4">
        <v>1.9</v>
      </c>
      <c r="BF122" s="4">
        <v>1.4</v>
      </c>
      <c r="BG122" s="4">
        <v>1.55</v>
      </c>
      <c r="BH122" s="4">
        <v>1.55</v>
      </c>
      <c r="BI122" s="4">
        <v>0.2</v>
      </c>
      <c r="BJ122" s="4">
        <v>0.3</v>
      </c>
      <c r="BK122" s="4">
        <v>0</v>
      </c>
      <c r="BL122" s="4">
        <v>0.4</v>
      </c>
      <c r="BM122" s="4">
        <v>2.4</v>
      </c>
      <c r="BN122" s="4">
        <v>0</v>
      </c>
      <c r="BO122" s="4">
        <v>0.2</v>
      </c>
      <c r="BP122" s="4">
        <v>0.27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0.47499999999999998</v>
      </c>
      <c r="BX122" s="4">
        <v>0</v>
      </c>
      <c r="BY122" s="4">
        <v>0</v>
      </c>
      <c r="BZ122" s="4">
        <v>3.3</v>
      </c>
      <c r="CA122" s="4">
        <v>3.21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1" t="s">
        <v>141</v>
      </c>
      <c r="CH122" s="31">
        <v>118</v>
      </c>
      <c r="CI122" s="32"/>
      <c r="CJ122" s="33" t="s">
        <v>121</v>
      </c>
      <c r="CK122" s="34" t="str">
        <f t="shared" si="1"/>
        <v>TA 41956 15003</v>
      </c>
      <c r="CL122" s="35">
        <v>541956.9</v>
      </c>
      <c r="CM122" s="35">
        <v>415003</v>
      </c>
      <c r="CN122" s="36">
        <v>53.612349999999999</v>
      </c>
      <c r="CO122" s="36">
        <v>0.14435400000000001</v>
      </c>
      <c r="CP122" s="13">
        <v>435.55596655309409</v>
      </c>
      <c r="CQ122" s="35">
        <v>7.8</v>
      </c>
      <c r="CR122" s="37"/>
      <c r="CS122" s="46"/>
    </row>
    <row r="123" spans="1:97" ht="13.35" customHeight="1" x14ac:dyDescent="0.3">
      <c r="A123" s="31">
        <v>119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 t="s">
        <v>1</v>
      </c>
      <c r="BA123" s="1">
        <v>0.3</v>
      </c>
      <c r="BB123" s="1">
        <v>6.6666666666666666E-2</v>
      </c>
      <c r="BC123" s="1">
        <v>6.6666666666666666E-2</v>
      </c>
      <c r="BD123" s="1">
        <v>6.6666666666666666E-2</v>
      </c>
      <c r="BE123" s="1">
        <v>0</v>
      </c>
      <c r="BF123" s="1">
        <v>0.5</v>
      </c>
      <c r="BG123" s="1">
        <v>2</v>
      </c>
      <c r="BH123" s="1">
        <v>2</v>
      </c>
      <c r="BI123" s="1">
        <v>0</v>
      </c>
      <c r="BJ123" s="1">
        <v>0</v>
      </c>
      <c r="BK123" s="1">
        <v>0.5</v>
      </c>
      <c r="BL123" s="1">
        <v>0.3</v>
      </c>
      <c r="BM123" s="1">
        <v>3.7</v>
      </c>
      <c r="BN123" s="1">
        <v>0.6</v>
      </c>
      <c r="BO123" s="1">
        <v>0.6</v>
      </c>
      <c r="BP123" s="1">
        <v>2.2250000000000001</v>
      </c>
      <c r="BQ123" s="1">
        <v>2.2250000000000001</v>
      </c>
      <c r="BR123" s="1">
        <v>0</v>
      </c>
      <c r="BS123" s="1">
        <v>1.4</v>
      </c>
      <c r="BT123" s="1">
        <v>0</v>
      </c>
      <c r="BU123" s="1">
        <v>0.46</v>
      </c>
      <c r="BV123" s="1">
        <v>0</v>
      </c>
      <c r="BW123" s="1">
        <v>0</v>
      </c>
      <c r="BX123" s="1"/>
      <c r="BY123" s="1">
        <v>0</v>
      </c>
      <c r="BZ123" s="1"/>
      <c r="CA123" s="1"/>
      <c r="CB123" s="1"/>
      <c r="CC123" s="1"/>
      <c r="CD123" s="1"/>
      <c r="CE123" s="1"/>
      <c r="CF123" s="1" t="s">
        <v>141</v>
      </c>
      <c r="CG123" s="1"/>
      <c r="CH123" s="31">
        <v>119</v>
      </c>
      <c r="CI123" s="32"/>
      <c r="CJ123" s="33" t="s">
        <v>122</v>
      </c>
      <c r="CK123" s="34" t="str">
        <f t="shared" si="1"/>
        <v>TA 42085 14520</v>
      </c>
      <c r="CL123" s="35">
        <v>542085.9</v>
      </c>
      <c r="CM123" s="35">
        <v>414520</v>
      </c>
      <c r="CN123" s="36">
        <v>53.607970000000002</v>
      </c>
      <c r="CO123" s="36">
        <v>0.14608299999999999</v>
      </c>
      <c r="CP123" s="13">
        <v>499.92999509931389</v>
      </c>
      <c r="CQ123" s="35">
        <v>5.2</v>
      </c>
      <c r="CR123" s="37"/>
      <c r="CS123" s="46"/>
    </row>
    <row r="124" spans="1:97" ht="13.35" customHeight="1" thickBot="1" x14ac:dyDescent="0.35">
      <c r="A124" s="31">
        <v>120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 t="s">
        <v>1</v>
      </c>
      <c r="BA124" s="10">
        <v>6</v>
      </c>
      <c r="BB124" s="10">
        <v>0.22500000000000001</v>
      </c>
      <c r="BC124" s="10">
        <v>0.22500000000000001</v>
      </c>
      <c r="BD124" s="10">
        <v>0.22500000000000001</v>
      </c>
      <c r="BE124" s="10">
        <v>0.22500000000000001</v>
      </c>
      <c r="BF124" s="10">
        <v>1.8</v>
      </c>
      <c r="BG124" s="10">
        <v>0</v>
      </c>
      <c r="BH124" s="10">
        <v>0</v>
      </c>
      <c r="BI124" s="10">
        <v>0</v>
      </c>
      <c r="BJ124" s="10">
        <v>1.3</v>
      </c>
      <c r="BK124" s="10">
        <v>9.3000000000000007</v>
      </c>
      <c r="BL124" s="10">
        <v>1.5</v>
      </c>
      <c r="BM124" s="10">
        <v>5.5</v>
      </c>
      <c r="BN124" s="10">
        <v>2.2999999999999998</v>
      </c>
      <c r="BO124" s="10">
        <v>2.2999999999999998</v>
      </c>
      <c r="BP124" s="10">
        <v>0.82</v>
      </c>
      <c r="BQ124" s="10">
        <v>0.82</v>
      </c>
      <c r="BR124" s="10">
        <v>2.645</v>
      </c>
      <c r="BS124" s="10">
        <v>2.645</v>
      </c>
      <c r="BT124" s="10">
        <v>0</v>
      </c>
      <c r="BU124" s="10">
        <v>0</v>
      </c>
      <c r="BV124" s="10">
        <v>0</v>
      </c>
      <c r="BW124" s="10">
        <v>0</v>
      </c>
      <c r="BX124" s="10"/>
      <c r="BY124" s="10"/>
      <c r="BZ124" s="10"/>
      <c r="CA124" s="10"/>
      <c r="CB124" s="10"/>
      <c r="CC124" s="10"/>
      <c r="CD124" s="10"/>
      <c r="CE124" s="10"/>
      <c r="CF124" s="10"/>
      <c r="CG124" s="10" t="s">
        <v>141</v>
      </c>
      <c r="CH124" s="31">
        <v>120</v>
      </c>
      <c r="CI124" s="32"/>
      <c r="CJ124" s="33" t="s">
        <v>123</v>
      </c>
      <c r="CK124" s="34" t="str">
        <f t="shared" si="1"/>
        <v>TA 42153 13976</v>
      </c>
      <c r="CL124" s="35">
        <v>542153.69999999995</v>
      </c>
      <c r="CM124" s="35">
        <v>413976.7</v>
      </c>
      <c r="CN124" s="36">
        <v>53.603070000000002</v>
      </c>
      <c r="CO124" s="36">
        <v>0.14686199999999999</v>
      </c>
      <c r="CP124" s="13">
        <v>548.23352688430134</v>
      </c>
      <c r="CQ124" s="35">
        <v>5.5</v>
      </c>
      <c r="CR124" s="37"/>
      <c r="CS124" s="46"/>
    </row>
    <row r="125" spans="1:97" x14ac:dyDescent="0.3">
      <c r="A125" s="47" t="s">
        <v>175</v>
      </c>
      <c r="B125" s="48">
        <v>1951</v>
      </c>
      <c r="C125" s="48">
        <v>1952</v>
      </c>
      <c r="D125" s="48">
        <v>1953</v>
      </c>
      <c r="E125" s="48">
        <v>1954</v>
      </c>
      <c r="F125" s="48">
        <v>1955</v>
      </c>
      <c r="G125" s="48">
        <v>1956</v>
      </c>
      <c r="H125" s="48">
        <v>1957</v>
      </c>
      <c r="I125" s="48">
        <v>1958</v>
      </c>
      <c r="J125" s="48">
        <v>1959</v>
      </c>
      <c r="K125" s="48">
        <v>1960</v>
      </c>
      <c r="L125" s="48">
        <v>1961</v>
      </c>
      <c r="M125" s="48">
        <v>1962</v>
      </c>
      <c r="N125" s="48">
        <v>1963</v>
      </c>
      <c r="O125" s="48">
        <v>1964</v>
      </c>
      <c r="P125" s="48">
        <v>1965</v>
      </c>
      <c r="Q125" s="48">
        <v>1966</v>
      </c>
      <c r="R125" s="48">
        <v>1967</v>
      </c>
      <c r="S125" s="48">
        <v>1968</v>
      </c>
      <c r="T125" s="48">
        <v>1969</v>
      </c>
      <c r="U125" s="48">
        <v>1970</v>
      </c>
      <c r="V125" s="48">
        <v>1971</v>
      </c>
      <c r="W125" s="48">
        <v>1972</v>
      </c>
      <c r="X125" s="48">
        <v>1973</v>
      </c>
      <c r="Y125" s="48">
        <v>1974</v>
      </c>
      <c r="Z125" s="48">
        <v>1975</v>
      </c>
      <c r="AA125" s="48">
        <v>1976</v>
      </c>
      <c r="AB125" s="48">
        <v>1977</v>
      </c>
      <c r="AC125" s="48">
        <v>1978</v>
      </c>
      <c r="AD125" s="48">
        <v>1979</v>
      </c>
      <c r="AE125" s="48">
        <v>1980</v>
      </c>
      <c r="AF125" s="48">
        <v>1981</v>
      </c>
      <c r="AG125" s="48">
        <v>1982</v>
      </c>
      <c r="AH125" s="48">
        <v>1983</v>
      </c>
      <c r="AI125" s="48">
        <v>1984</v>
      </c>
      <c r="AJ125" s="48">
        <v>1985</v>
      </c>
      <c r="AK125" s="48">
        <v>1986</v>
      </c>
      <c r="AL125" s="48">
        <v>1987</v>
      </c>
      <c r="AM125" s="48">
        <v>1988</v>
      </c>
      <c r="AN125" s="48">
        <v>1989</v>
      </c>
      <c r="AO125" s="48">
        <v>1990</v>
      </c>
      <c r="AP125" s="31">
        <v>1991</v>
      </c>
      <c r="AQ125" s="31">
        <v>1992</v>
      </c>
      <c r="AR125" s="31">
        <v>1993</v>
      </c>
      <c r="AS125" s="31">
        <v>1993</v>
      </c>
      <c r="AT125" s="31">
        <v>1994</v>
      </c>
      <c r="AU125" s="31">
        <v>1995</v>
      </c>
      <c r="AV125" s="31">
        <v>1995</v>
      </c>
      <c r="AW125" s="31">
        <v>1996</v>
      </c>
      <c r="AX125" s="31">
        <v>1996</v>
      </c>
      <c r="AY125" s="31">
        <v>1997</v>
      </c>
      <c r="AZ125" s="31">
        <v>1997</v>
      </c>
      <c r="BA125" s="31">
        <v>1998</v>
      </c>
      <c r="BB125" s="31">
        <v>1998</v>
      </c>
      <c r="BC125" s="31">
        <v>1999</v>
      </c>
      <c r="BD125" s="31">
        <v>1999</v>
      </c>
      <c r="BE125" s="31">
        <v>2000</v>
      </c>
      <c r="BF125" s="31">
        <v>2000</v>
      </c>
      <c r="BG125" s="31">
        <v>2001</v>
      </c>
      <c r="BH125" s="31">
        <v>2001</v>
      </c>
      <c r="BI125" s="31">
        <v>2002</v>
      </c>
      <c r="BJ125" s="31">
        <v>2002</v>
      </c>
      <c r="BK125" s="31">
        <v>2003</v>
      </c>
      <c r="BL125" s="31">
        <v>2003</v>
      </c>
      <c r="BM125" s="31">
        <v>2004</v>
      </c>
      <c r="BN125" s="31">
        <v>2004</v>
      </c>
      <c r="BO125" s="31">
        <v>2005</v>
      </c>
      <c r="BP125" s="31">
        <v>2005</v>
      </c>
      <c r="BQ125" s="31">
        <v>2006</v>
      </c>
      <c r="BR125" s="31">
        <v>2006</v>
      </c>
      <c r="BS125" s="31">
        <v>2007</v>
      </c>
      <c r="BT125" s="31">
        <v>2007</v>
      </c>
      <c r="BU125" s="31">
        <v>2008</v>
      </c>
      <c r="BV125" s="31">
        <v>2008</v>
      </c>
      <c r="BW125" s="31">
        <v>2009</v>
      </c>
      <c r="BX125" s="31">
        <v>2009</v>
      </c>
      <c r="BY125" s="31">
        <v>2010</v>
      </c>
      <c r="BZ125" s="31">
        <v>2010</v>
      </c>
      <c r="CA125" s="31">
        <v>2011</v>
      </c>
      <c r="CB125" s="31">
        <v>2011</v>
      </c>
      <c r="CC125" s="31">
        <v>2012</v>
      </c>
      <c r="CD125" s="31">
        <v>2012</v>
      </c>
      <c r="CE125" s="31">
        <v>2013</v>
      </c>
      <c r="CF125" s="31">
        <v>2013</v>
      </c>
      <c r="CG125" s="31">
        <v>2014</v>
      </c>
      <c r="CH125" s="49" t="s">
        <v>175</v>
      </c>
      <c r="CI125" s="50"/>
      <c r="CJ125" s="51" t="s">
        <v>186</v>
      </c>
      <c r="CK125" s="51" t="s">
        <v>185</v>
      </c>
      <c r="CL125" s="52" t="s">
        <v>124</v>
      </c>
      <c r="CM125" s="52" t="s">
        <v>125</v>
      </c>
      <c r="CN125" s="53" t="s">
        <v>126</v>
      </c>
      <c r="CO125" s="53" t="s">
        <v>127</v>
      </c>
      <c r="CP125" s="53" t="s">
        <v>128</v>
      </c>
      <c r="CQ125" s="54" t="s">
        <v>129</v>
      </c>
      <c r="CR125" s="55" t="s">
        <v>189</v>
      </c>
      <c r="CS125" s="9"/>
    </row>
    <row r="126" spans="1:97" x14ac:dyDescent="0.3">
      <c r="A126" s="56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57" t="s">
        <v>163</v>
      </c>
      <c r="AI126" s="57" t="s">
        <v>163</v>
      </c>
      <c r="AJ126" s="57" t="s">
        <v>163</v>
      </c>
      <c r="AK126" s="57" t="s">
        <v>164</v>
      </c>
      <c r="AL126" s="57" t="s">
        <v>163</v>
      </c>
      <c r="AM126" s="57" t="s">
        <v>163</v>
      </c>
      <c r="AN126" s="57" t="s">
        <v>163</v>
      </c>
      <c r="AO126" s="57"/>
      <c r="AP126" s="57" t="s">
        <v>165</v>
      </c>
      <c r="AQ126" s="57" t="s">
        <v>166</v>
      </c>
      <c r="AR126" s="57" t="s">
        <v>165</v>
      </c>
      <c r="AS126" s="57" t="s">
        <v>167</v>
      </c>
      <c r="AT126" s="57" t="s">
        <v>167</v>
      </c>
      <c r="AU126" s="57" t="s">
        <v>168</v>
      </c>
      <c r="AV126" s="57" t="s">
        <v>169</v>
      </c>
      <c r="AW126" s="57" t="s">
        <v>170</v>
      </c>
      <c r="AX126" s="57" t="s">
        <v>171</v>
      </c>
      <c r="AY126" s="57" t="s">
        <v>168</v>
      </c>
      <c r="AZ126" s="57" t="s">
        <v>171</v>
      </c>
      <c r="BA126" s="57" t="s">
        <v>168</v>
      </c>
      <c r="BB126" s="57" t="s">
        <v>171</v>
      </c>
      <c r="BC126" s="57" t="s">
        <v>168</v>
      </c>
      <c r="BD126" s="57" t="s">
        <v>171</v>
      </c>
      <c r="BE126" s="57" t="s">
        <v>168</v>
      </c>
      <c r="BF126" s="57" t="s">
        <v>171</v>
      </c>
      <c r="BG126" s="57" t="s">
        <v>168</v>
      </c>
      <c r="BH126" s="57" t="s">
        <v>171</v>
      </c>
      <c r="BI126" s="57" t="s">
        <v>168</v>
      </c>
      <c r="BJ126" s="57" t="s">
        <v>171</v>
      </c>
      <c r="BK126" s="57" t="s">
        <v>168</v>
      </c>
      <c r="BL126" s="57" t="s">
        <v>171</v>
      </c>
      <c r="BM126" s="57" t="s">
        <v>168</v>
      </c>
      <c r="BN126" s="57" t="s">
        <v>171</v>
      </c>
      <c r="BO126" s="57" t="s">
        <v>168</v>
      </c>
      <c r="BP126" s="57" t="s">
        <v>171</v>
      </c>
      <c r="BQ126" s="57" t="s">
        <v>168</v>
      </c>
      <c r="BR126" s="57" t="s">
        <v>167</v>
      </c>
      <c r="BS126" s="57" t="s">
        <v>168</v>
      </c>
      <c r="BT126" s="57" t="s">
        <v>171</v>
      </c>
      <c r="BU126" s="57" t="s">
        <v>168</v>
      </c>
      <c r="BV126" s="57" t="s">
        <v>171</v>
      </c>
      <c r="BW126" s="57" t="s">
        <v>172</v>
      </c>
      <c r="BX126" s="57" t="s">
        <v>171</v>
      </c>
      <c r="BY126" s="57" t="s">
        <v>172</v>
      </c>
      <c r="BZ126" s="57" t="s">
        <v>167</v>
      </c>
      <c r="CA126" s="57" t="s">
        <v>172</v>
      </c>
      <c r="CB126" s="57" t="s">
        <v>171</v>
      </c>
      <c r="CC126" s="57" t="s">
        <v>168</v>
      </c>
      <c r="CD126" s="57" t="s">
        <v>171</v>
      </c>
      <c r="CE126" s="57" t="s">
        <v>172</v>
      </c>
      <c r="CF126" s="57" t="s">
        <v>167</v>
      </c>
      <c r="CG126" s="57"/>
      <c r="CI126" s="50"/>
      <c r="CK126" s="51"/>
      <c r="CL126" s="52"/>
      <c r="CM126" s="52"/>
      <c r="CN126" s="53"/>
      <c r="CO126" s="53"/>
      <c r="CP126" s="54" t="s">
        <v>174</v>
      </c>
      <c r="CQ126" s="54" t="s">
        <v>188</v>
      </c>
      <c r="CR126" s="55" t="s">
        <v>190</v>
      </c>
      <c r="CS126" s="9"/>
    </row>
    <row r="127" spans="1:97" s="12" customFormat="1" ht="15" x14ac:dyDescent="0.3">
      <c r="A127" s="29" t="s">
        <v>193</v>
      </c>
      <c r="B127" s="17"/>
      <c r="C127" s="17"/>
      <c r="D127" s="17"/>
      <c r="E127" s="15"/>
      <c r="F127" s="15"/>
      <c r="G127" s="30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I127" s="50"/>
      <c r="CJ127" s="15"/>
      <c r="CN127" s="13"/>
      <c r="CO127" s="13"/>
      <c r="CP127" s="54" t="s">
        <v>130</v>
      </c>
      <c r="CQ127" s="65" t="s">
        <v>187</v>
      </c>
      <c r="CS127" s="58"/>
    </row>
    <row r="128" spans="1:97" s="12" customFormat="1" ht="15" x14ac:dyDescent="0.3">
      <c r="A128" s="29" t="s">
        <v>173</v>
      </c>
      <c r="B128" s="17"/>
      <c r="C128" s="17"/>
      <c r="D128" s="17"/>
      <c r="E128" s="28"/>
      <c r="F128" s="17"/>
      <c r="G128" s="30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I128" s="50"/>
      <c r="CJ128" s="15"/>
      <c r="CN128" s="13"/>
      <c r="CO128" s="13"/>
      <c r="CP128" s="54"/>
      <c r="CQ128" s="59"/>
      <c r="CR128" s="60"/>
      <c r="CS128" s="58"/>
    </row>
    <row r="129" spans="1:96" s="12" customFormat="1" ht="15" x14ac:dyDescent="0.3">
      <c r="A129" s="62"/>
      <c r="B129" s="17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I129" s="50"/>
      <c r="CJ129" s="15"/>
      <c r="CK129" s="15"/>
      <c r="CL129" s="15"/>
      <c r="CM129" s="15"/>
      <c r="CN129" s="22"/>
      <c r="CO129" s="61" t="s">
        <v>131</v>
      </c>
      <c r="CP129" s="68">
        <f>SUM(CP1:CP124)/124</f>
        <v>514.36160054751429</v>
      </c>
      <c r="CQ129" s="60"/>
      <c r="CR129" s="58"/>
    </row>
    <row r="130" spans="1:96" s="12" customFormat="1" x14ac:dyDescent="0.3">
      <c r="B130" s="13" t="s">
        <v>162</v>
      </c>
      <c r="C130" s="13">
        <f t="shared" ref="C130:AH130" si="2">SUM(C1:C124)</f>
        <v>113.4100000000001</v>
      </c>
      <c r="D130" s="13">
        <f t="shared" si="2"/>
        <v>113.4100000000001</v>
      </c>
      <c r="E130" s="13">
        <f t="shared" si="2"/>
        <v>103.42500000000005</v>
      </c>
      <c r="F130" s="13">
        <f t="shared" si="2"/>
        <v>103.42500000000005</v>
      </c>
      <c r="G130" s="13">
        <f t="shared" si="2"/>
        <v>99.364999999999981</v>
      </c>
      <c r="H130" s="13">
        <f t="shared" si="2"/>
        <v>51.554999999999986</v>
      </c>
      <c r="I130" s="13">
        <f t="shared" si="2"/>
        <v>205.49366666666671</v>
      </c>
      <c r="J130" s="13">
        <f t="shared" si="2"/>
        <v>116.66033333333333</v>
      </c>
      <c r="K130" s="13">
        <f t="shared" si="2"/>
        <v>127.06033333333333</v>
      </c>
      <c r="L130" s="13">
        <f t="shared" si="2"/>
        <v>98.853666666666655</v>
      </c>
      <c r="M130" s="13">
        <f t="shared" si="2"/>
        <v>127.70033333333332</v>
      </c>
      <c r="N130" s="13">
        <f t="shared" si="2"/>
        <v>145.7833333333333</v>
      </c>
      <c r="O130" s="13">
        <f t="shared" si="2"/>
        <v>69.71166666666663</v>
      </c>
      <c r="P130" s="13">
        <f t="shared" si="2"/>
        <v>100.87333333333335</v>
      </c>
      <c r="Q130" s="13">
        <f t="shared" si="2"/>
        <v>129.52333333333334</v>
      </c>
      <c r="R130" s="13">
        <f t="shared" si="2"/>
        <v>90.694999999999965</v>
      </c>
      <c r="S130" s="13">
        <f t="shared" si="2"/>
        <v>135.47</v>
      </c>
      <c r="T130" s="13">
        <f t="shared" si="2"/>
        <v>269.32000000000005</v>
      </c>
      <c r="U130" s="13">
        <f t="shared" si="2"/>
        <v>187.25500000000005</v>
      </c>
      <c r="V130" s="13">
        <f t="shared" si="2"/>
        <v>58.55461538461536</v>
      </c>
      <c r="W130" s="13">
        <f t="shared" si="2"/>
        <v>128.68461538461534</v>
      </c>
      <c r="X130" s="13">
        <f t="shared" si="2"/>
        <v>68.377797202797183</v>
      </c>
      <c r="Y130" s="13">
        <f t="shared" si="2"/>
        <v>155.24779720279727</v>
      </c>
      <c r="Z130" s="13">
        <f t="shared" si="2"/>
        <v>123.66779720279722</v>
      </c>
      <c r="AA130" s="13">
        <f t="shared" si="2"/>
        <v>123.66779720279722</v>
      </c>
      <c r="AB130" s="13">
        <f t="shared" si="2"/>
        <v>195.55279720279728</v>
      </c>
      <c r="AC130" s="13">
        <f t="shared" si="2"/>
        <v>142.71279720279722</v>
      </c>
      <c r="AD130" s="13">
        <f t="shared" si="2"/>
        <v>188.94279720279715</v>
      </c>
      <c r="AE130" s="13">
        <f t="shared" si="2"/>
        <v>144.14279720279717</v>
      </c>
      <c r="AF130" s="13">
        <f t="shared" si="2"/>
        <v>86.442797202797223</v>
      </c>
      <c r="AG130" s="13">
        <f t="shared" si="2"/>
        <v>119.84279720279721</v>
      </c>
      <c r="AH130" s="13">
        <f t="shared" si="2"/>
        <v>126.04279720279719</v>
      </c>
      <c r="AI130" s="13">
        <f t="shared" ref="AI130:BN130" si="3">SUM(AI1:AI124)</f>
        <v>163.60000000000002</v>
      </c>
      <c r="AJ130" s="13">
        <f t="shared" si="3"/>
        <v>127.36000000000006</v>
      </c>
      <c r="AK130" s="13">
        <f t="shared" si="3"/>
        <v>189.05000000000004</v>
      </c>
      <c r="AL130" s="13">
        <f t="shared" si="3"/>
        <v>81.08</v>
      </c>
      <c r="AM130" s="13">
        <f t="shared" si="3"/>
        <v>109.69000000000001</v>
      </c>
      <c r="AN130" s="13">
        <f t="shared" si="3"/>
        <v>129.09000000000003</v>
      </c>
      <c r="AO130" s="13">
        <f t="shared" si="3"/>
        <v>111.67000000000002</v>
      </c>
      <c r="AP130" s="13">
        <f t="shared" si="3"/>
        <v>114.34999999999995</v>
      </c>
      <c r="AQ130" s="13">
        <f t="shared" si="3"/>
        <v>126.83333333333334</v>
      </c>
      <c r="AR130" s="13">
        <f t="shared" si="3"/>
        <v>134.55404761904762</v>
      </c>
      <c r="AS130" s="13">
        <f t="shared" si="3"/>
        <v>62.432619047619063</v>
      </c>
      <c r="AT130" s="13">
        <f t="shared" si="3"/>
        <v>129.6492857142857</v>
      </c>
      <c r="AU130" s="13">
        <f t="shared" si="3"/>
        <v>145.52261904761909</v>
      </c>
      <c r="AV130" s="13">
        <f t="shared" si="3"/>
        <v>57.272619047619038</v>
      </c>
      <c r="AW130" s="13">
        <f t="shared" si="3"/>
        <v>90.872619047619054</v>
      </c>
      <c r="AX130" s="13">
        <f t="shared" si="3"/>
        <v>48.664285714285711</v>
      </c>
      <c r="AY130" s="13">
        <f t="shared" si="3"/>
        <v>55.778571428571439</v>
      </c>
      <c r="AZ130" s="13">
        <f t="shared" si="3"/>
        <v>50.166666666666679</v>
      </c>
      <c r="BA130" s="13">
        <f t="shared" si="3"/>
        <v>120.76666666666665</v>
      </c>
      <c r="BB130" s="13">
        <f t="shared" si="3"/>
        <v>75.324999999999974</v>
      </c>
      <c r="BC130" s="13">
        <f t="shared" si="3"/>
        <v>192.4916666666667</v>
      </c>
      <c r="BD130" s="13">
        <f t="shared" si="3"/>
        <v>53.391666666666666</v>
      </c>
      <c r="BE130" s="13">
        <f t="shared" si="3"/>
        <v>83.433333333333337</v>
      </c>
      <c r="BF130" s="13">
        <f t="shared" si="3"/>
        <v>114.77499999999999</v>
      </c>
      <c r="BG130" s="13">
        <f t="shared" si="3"/>
        <v>99.816666666666691</v>
      </c>
      <c r="BH130" s="13">
        <f t="shared" si="3"/>
        <v>65.61666666666666</v>
      </c>
      <c r="BI130" s="13">
        <f t="shared" si="3"/>
        <v>62.641666666666673</v>
      </c>
      <c r="BJ130" s="13">
        <f t="shared" si="3"/>
        <v>22.425000000000001</v>
      </c>
      <c r="BK130" s="13">
        <f t="shared" si="3"/>
        <v>106.36499999999999</v>
      </c>
      <c r="BL130" s="13">
        <f t="shared" si="3"/>
        <v>17.745000000000001</v>
      </c>
      <c r="BM130" s="13">
        <f t="shared" si="3"/>
        <v>121.40000000000008</v>
      </c>
      <c r="BN130" s="13">
        <f t="shared" si="3"/>
        <v>74.739999999999995</v>
      </c>
      <c r="BO130" s="13">
        <f t="shared" ref="BO130:CG130" si="4">SUM(BO1:BO124)</f>
        <v>110.16</v>
      </c>
      <c r="BP130" s="13">
        <f t="shared" si="4"/>
        <v>60.204999999999984</v>
      </c>
      <c r="BQ130" s="13">
        <f t="shared" si="4"/>
        <v>186.62842744212307</v>
      </c>
      <c r="BR130" s="13">
        <f t="shared" si="4"/>
        <v>140.375</v>
      </c>
      <c r="BS130" s="13">
        <f t="shared" si="4"/>
        <v>117.93500000000002</v>
      </c>
      <c r="BT130" s="13">
        <f t="shared" si="4"/>
        <v>140.114</v>
      </c>
      <c r="BU130" s="13">
        <f t="shared" si="4"/>
        <v>204.29000000000002</v>
      </c>
      <c r="BV130" s="13">
        <f t="shared" si="4"/>
        <v>88.060000000000016</v>
      </c>
      <c r="BW130" s="13">
        <f t="shared" si="4"/>
        <v>88.120999999999995</v>
      </c>
      <c r="BX130" s="13">
        <f t="shared" si="4"/>
        <v>30.82</v>
      </c>
      <c r="BY130" s="13">
        <f t="shared" si="4"/>
        <v>156.13</v>
      </c>
      <c r="BZ130" s="13">
        <f t="shared" si="4"/>
        <v>62.269999999999996</v>
      </c>
      <c r="CA130" s="13">
        <f t="shared" si="4"/>
        <v>5.71</v>
      </c>
      <c r="CB130" s="13">
        <f t="shared" si="4"/>
        <v>0.2</v>
      </c>
      <c r="CC130" s="13">
        <f t="shared" si="4"/>
        <v>1.5</v>
      </c>
      <c r="CD130" s="13">
        <f t="shared" si="4"/>
        <v>0</v>
      </c>
      <c r="CE130" s="13">
        <f t="shared" si="4"/>
        <v>8.17</v>
      </c>
      <c r="CF130" s="13">
        <f t="shared" si="4"/>
        <v>3.87</v>
      </c>
      <c r="CG130" s="13">
        <f t="shared" si="4"/>
        <v>0</v>
      </c>
      <c r="CH130" s="15"/>
      <c r="CI130" s="50"/>
      <c r="CJ130" s="15"/>
      <c r="CK130" s="15"/>
      <c r="CL130" s="15"/>
      <c r="CM130" s="15"/>
      <c r="CN130" s="15"/>
      <c r="CO130" s="61" t="s">
        <v>132</v>
      </c>
      <c r="CP130" s="68">
        <f>SUM(CP1:CP124)</f>
        <v>63780.838467891772</v>
      </c>
      <c r="CQ130" s="60"/>
      <c r="CR130" s="58"/>
    </row>
    <row r="131" spans="1:96" x14ac:dyDescent="0.3">
      <c r="A131" s="6" t="s">
        <v>176</v>
      </c>
      <c r="B131" s="14">
        <f t="shared" ref="B131:AG131" si="5">COUNTIF(B1:B124,"&gt;=0")</f>
        <v>0</v>
      </c>
      <c r="C131" s="14">
        <f t="shared" si="5"/>
        <v>105</v>
      </c>
      <c r="D131" s="14">
        <f t="shared" si="5"/>
        <v>105</v>
      </c>
      <c r="E131" s="14">
        <f t="shared" si="5"/>
        <v>104</v>
      </c>
      <c r="F131" s="14">
        <f t="shared" si="5"/>
        <v>104</v>
      </c>
      <c r="G131" s="14">
        <f t="shared" si="5"/>
        <v>104</v>
      </c>
      <c r="H131" s="14">
        <f t="shared" si="5"/>
        <v>104</v>
      </c>
      <c r="I131" s="14">
        <f t="shared" si="5"/>
        <v>89</v>
      </c>
      <c r="J131" s="14">
        <f t="shared" si="5"/>
        <v>96</v>
      </c>
      <c r="K131" s="14">
        <f t="shared" si="5"/>
        <v>99</v>
      </c>
      <c r="L131" s="14">
        <f t="shared" si="5"/>
        <v>99</v>
      </c>
      <c r="M131" s="14">
        <f t="shared" si="5"/>
        <v>95</v>
      </c>
      <c r="N131" s="14">
        <f t="shared" si="5"/>
        <v>100</v>
      </c>
      <c r="O131" s="14">
        <f t="shared" si="5"/>
        <v>102</v>
      </c>
      <c r="P131" s="14">
        <f t="shared" si="5"/>
        <v>104</v>
      </c>
      <c r="Q131" s="14">
        <f t="shared" si="5"/>
        <v>104</v>
      </c>
      <c r="R131" s="14">
        <f t="shared" si="5"/>
        <v>104</v>
      </c>
      <c r="S131" s="14">
        <f t="shared" si="5"/>
        <v>102</v>
      </c>
      <c r="T131" s="14">
        <f t="shared" si="5"/>
        <v>101</v>
      </c>
      <c r="U131" s="14">
        <f t="shared" si="5"/>
        <v>98</v>
      </c>
      <c r="V131" s="14">
        <f t="shared" si="5"/>
        <v>83</v>
      </c>
      <c r="W131" s="14">
        <f t="shared" si="5"/>
        <v>81</v>
      </c>
      <c r="X131" s="14">
        <f t="shared" si="5"/>
        <v>80</v>
      </c>
      <c r="Y131" s="14">
        <f t="shared" si="5"/>
        <v>80</v>
      </c>
      <c r="Z131" s="14">
        <f t="shared" si="5"/>
        <v>80</v>
      </c>
      <c r="AA131" s="14">
        <f t="shared" si="5"/>
        <v>80</v>
      </c>
      <c r="AB131" s="14">
        <f t="shared" si="5"/>
        <v>89</v>
      </c>
      <c r="AC131" s="14">
        <f t="shared" si="5"/>
        <v>83</v>
      </c>
      <c r="AD131" s="14">
        <f t="shared" si="5"/>
        <v>90</v>
      </c>
      <c r="AE131" s="14">
        <f t="shared" si="5"/>
        <v>83</v>
      </c>
      <c r="AF131" s="14">
        <f t="shared" si="5"/>
        <v>83</v>
      </c>
      <c r="AG131" s="14">
        <f t="shared" si="5"/>
        <v>84</v>
      </c>
      <c r="AH131" s="14">
        <f t="shared" ref="AH131:BM131" si="6">COUNTIF(AH1:AH124,"&gt;=0")</f>
        <v>80</v>
      </c>
      <c r="AI131" s="14">
        <f t="shared" si="6"/>
        <v>105</v>
      </c>
      <c r="AJ131" s="14">
        <f t="shared" si="6"/>
        <v>104</v>
      </c>
      <c r="AK131" s="14">
        <f t="shared" si="6"/>
        <v>100</v>
      </c>
      <c r="AL131" s="14">
        <f t="shared" si="6"/>
        <v>97</v>
      </c>
      <c r="AM131" s="14">
        <f t="shared" si="6"/>
        <v>99</v>
      </c>
      <c r="AN131" s="14">
        <f t="shared" si="6"/>
        <v>95</v>
      </c>
      <c r="AO131" s="14">
        <f t="shared" si="6"/>
        <v>93</v>
      </c>
      <c r="AP131" s="14">
        <f t="shared" si="6"/>
        <v>99</v>
      </c>
      <c r="AQ131" s="14">
        <f t="shared" si="6"/>
        <v>97</v>
      </c>
      <c r="AR131" s="14">
        <f t="shared" si="6"/>
        <v>91</v>
      </c>
      <c r="AS131" s="14">
        <f t="shared" si="6"/>
        <v>88</v>
      </c>
      <c r="AT131" s="14">
        <f t="shared" si="6"/>
        <v>86</v>
      </c>
      <c r="AU131" s="14">
        <f t="shared" si="6"/>
        <v>97</v>
      </c>
      <c r="AV131" s="14">
        <f t="shared" si="6"/>
        <v>98</v>
      </c>
      <c r="AW131" s="14">
        <f t="shared" si="6"/>
        <v>98</v>
      </c>
      <c r="AX131" s="14">
        <f t="shared" si="6"/>
        <v>102</v>
      </c>
      <c r="AY131" s="14">
        <f t="shared" si="6"/>
        <v>109</v>
      </c>
      <c r="AZ131" s="14">
        <f t="shared" si="6"/>
        <v>106</v>
      </c>
      <c r="BA131" s="14">
        <f t="shared" si="6"/>
        <v>110</v>
      </c>
      <c r="BB131" s="14">
        <f t="shared" si="6"/>
        <v>111</v>
      </c>
      <c r="BC131" s="14">
        <f t="shared" si="6"/>
        <v>111</v>
      </c>
      <c r="BD131" s="14">
        <f t="shared" si="6"/>
        <v>109</v>
      </c>
      <c r="BE131" s="14">
        <f t="shared" si="6"/>
        <v>113</v>
      </c>
      <c r="BF131" s="14">
        <f t="shared" si="6"/>
        <v>110</v>
      </c>
      <c r="BG131" s="14">
        <f t="shared" si="6"/>
        <v>113</v>
      </c>
      <c r="BH131" s="14">
        <f t="shared" si="6"/>
        <v>112</v>
      </c>
      <c r="BI131" s="14">
        <f t="shared" si="6"/>
        <v>114</v>
      </c>
      <c r="BJ131" s="14">
        <f t="shared" si="6"/>
        <v>114</v>
      </c>
      <c r="BK131" s="14">
        <f t="shared" si="6"/>
        <v>115</v>
      </c>
      <c r="BL131" s="14">
        <f t="shared" si="6"/>
        <v>117</v>
      </c>
      <c r="BM131" s="14">
        <f t="shared" si="6"/>
        <v>118</v>
      </c>
      <c r="BN131" s="14">
        <f t="shared" ref="BN131:CG131" si="7">COUNTIF(BN1:BN124,"&gt;=0")</f>
        <v>118</v>
      </c>
      <c r="BO131" s="14">
        <f t="shared" si="7"/>
        <v>118</v>
      </c>
      <c r="BP131" s="14">
        <f t="shared" si="7"/>
        <v>118</v>
      </c>
      <c r="BQ131" s="14">
        <f t="shared" si="7"/>
        <v>118</v>
      </c>
      <c r="BR131" s="14">
        <f t="shared" si="7"/>
        <v>118</v>
      </c>
      <c r="BS131" s="14">
        <f t="shared" si="7"/>
        <v>118</v>
      </c>
      <c r="BT131" s="14">
        <f t="shared" si="7"/>
        <v>119</v>
      </c>
      <c r="BU131" s="14">
        <f t="shared" si="7"/>
        <v>119</v>
      </c>
      <c r="BV131" s="14">
        <f t="shared" si="7"/>
        <v>119</v>
      </c>
      <c r="BW131" s="14">
        <f t="shared" si="7"/>
        <v>118</v>
      </c>
      <c r="BX131" s="14">
        <f t="shared" si="7"/>
        <v>116</v>
      </c>
      <c r="BY131" s="14">
        <f t="shared" si="7"/>
        <v>117</v>
      </c>
      <c r="BZ131" s="14">
        <f t="shared" si="7"/>
        <v>116</v>
      </c>
      <c r="CA131" s="14">
        <f t="shared" si="7"/>
        <v>8</v>
      </c>
      <c r="CB131" s="14">
        <f t="shared" si="7"/>
        <v>8</v>
      </c>
      <c r="CC131" s="14">
        <f t="shared" si="7"/>
        <v>8</v>
      </c>
      <c r="CD131" s="14">
        <f t="shared" si="7"/>
        <v>8</v>
      </c>
      <c r="CE131" s="14">
        <f t="shared" si="7"/>
        <v>8</v>
      </c>
      <c r="CF131" s="14">
        <f t="shared" si="7"/>
        <v>8</v>
      </c>
      <c r="CG131" s="14">
        <f t="shared" si="7"/>
        <v>0</v>
      </c>
      <c r="CI131" s="63"/>
      <c r="CO131" s="61" t="s">
        <v>133</v>
      </c>
      <c r="CP131" s="68">
        <f>MIN(CP1:CP124)</f>
        <v>97.739449558507332</v>
      </c>
      <c r="CR131" s="22"/>
    </row>
    <row r="132" spans="1:96" x14ac:dyDescent="0.3">
      <c r="A132" s="7" t="s">
        <v>160</v>
      </c>
      <c r="B132" s="14">
        <f t="shared" ref="B132:AG132" si="8">COUNTIF(B1:B124,"")</f>
        <v>15</v>
      </c>
      <c r="C132" s="14">
        <f t="shared" si="8"/>
        <v>19</v>
      </c>
      <c r="D132" s="14">
        <f t="shared" si="8"/>
        <v>19</v>
      </c>
      <c r="E132" s="14">
        <f t="shared" si="8"/>
        <v>20</v>
      </c>
      <c r="F132" s="14">
        <f t="shared" si="8"/>
        <v>19</v>
      </c>
      <c r="G132" s="14">
        <f t="shared" si="8"/>
        <v>20</v>
      </c>
      <c r="H132" s="14">
        <f t="shared" si="8"/>
        <v>20</v>
      </c>
      <c r="I132" s="14">
        <f t="shared" si="8"/>
        <v>28</v>
      </c>
      <c r="J132" s="14">
        <f t="shared" si="8"/>
        <v>22</v>
      </c>
      <c r="K132" s="14">
        <f t="shared" si="8"/>
        <v>25</v>
      </c>
      <c r="L132" s="14">
        <f t="shared" si="8"/>
        <v>24</v>
      </c>
      <c r="M132" s="14">
        <f t="shared" si="8"/>
        <v>23</v>
      </c>
      <c r="N132" s="14">
        <f t="shared" si="8"/>
        <v>21</v>
      </c>
      <c r="O132" s="14">
        <f t="shared" si="8"/>
        <v>18</v>
      </c>
      <c r="P132" s="14">
        <f t="shared" si="8"/>
        <v>18</v>
      </c>
      <c r="Q132" s="14">
        <f t="shared" si="8"/>
        <v>18</v>
      </c>
      <c r="R132" s="14">
        <f t="shared" si="8"/>
        <v>18</v>
      </c>
      <c r="S132" s="14">
        <f t="shared" si="8"/>
        <v>19</v>
      </c>
      <c r="T132" s="14">
        <f t="shared" si="8"/>
        <v>22</v>
      </c>
      <c r="U132" s="14">
        <f t="shared" si="8"/>
        <v>19</v>
      </c>
      <c r="V132" s="14">
        <f t="shared" si="8"/>
        <v>40</v>
      </c>
      <c r="W132" s="14">
        <f t="shared" si="8"/>
        <v>39</v>
      </c>
      <c r="X132" s="14">
        <f t="shared" si="8"/>
        <v>42</v>
      </c>
      <c r="Y132" s="14">
        <f t="shared" si="8"/>
        <v>39</v>
      </c>
      <c r="Z132" s="14">
        <f t="shared" si="8"/>
        <v>44</v>
      </c>
      <c r="AA132" s="14">
        <f t="shared" si="8"/>
        <v>35</v>
      </c>
      <c r="AB132" s="14">
        <f t="shared" si="8"/>
        <v>35</v>
      </c>
      <c r="AC132" s="14">
        <f t="shared" si="8"/>
        <v>34</v>
      </c>
      <c r="AD132" s="14">
        <f t="shared" si="8"/>
        <v>34</v>
      </c>
      <c r="AE132" s="14">
        <f t="shared" si="8"/>
        <v>37</v>
      </c>
      <c r="AF132" s="14">
        <f t="shared" si="8"/>
        <v>38</v>
      </c>
      <c r="AG132" s="14">
        <f t="shared" si="8"/>
        <v>38</v>
      </c>
      <c r="AH132" s="14">
        <f t="shared" ref="AH132:BM132" si="9">COUNTIF(AH1:AH124,"")</f>
        <v>17</v>
      </c>
      <c r="AI132" s="14">
        <f t="shared" si="9"/>
        <v>18</v>
      </c>
      <c r="AJ132" s="14">
        <f t="shared" si="9"/>
        <v>19</v>
      </c>
      <c r="AK132" s="14">
        <f t="shared" si="9"/>
        <v>23</v>
      </c>
      <c r="AL132" s="14">
        <f t="shared" si="9"/>
        <v>21</v>
      </c>
      <c r="AM132" s="14">
        <f t="shared" si="9"/>
        <v>23</v>
      </c>
      <c r="AN132" s="14">
        <f t="shared" si="9"/>
        <v>25</v>
      </c>
      <c r="AO132" s="14">
        <f t="shared" si="9"/>
        <v>22</v>
      </c>
      <c r="AP132" s="14">
        <f t="shared" si="9"/>
        <v>21</v>
      </c>
      <c r="AQ132" s="14">
        <f t="shared" si="9"/>
        <v>25</v>
      </c>
      <c r="AR132" s="14">
        <f t="shared" si="9"/>
        <v>31</v>
      </c>
      <c r="AS132" s="14">
        <f t="shared" si="9"/>
        <v>33</v>
      </c>
      <c r="AT132" s="14">
        <f t="shared" si="9"/>
        <v>23</v>
      </c>
      <c r="AU132" s="14">
        <f t="shared" si="9"/>
        <v>24</v>
      </c>
      <c r="AV132" s="14">
        <f t="shared" si="9"/>
        <v>25</v>
      </c>
      <c r="AW132" s="14">
        <f t="shared" si="9"/>
        <v>18</v>
      </c>
      <c r="AX132" s="14">
        <f t="shared" si="9"/>
        <v>14</v>
      </c>
      <c r="AY132" s="14">
        <f t="shared" si="9"/>
        <v>12</v>
      </c>
      <c r="AZ132" s="14">
        <f t="shared" si="9"/>
        <v>10</v>
      </c>
      <c r="BA132" s="14">
        <f t="shared" si="9"/>
        <v>9</v>
      </c>
      <c r="BB132" s="14">
        <f t="shared" si="9"/>
        <v>11</v>
      </c>
      <c r="BC132" s="14">
        <f t="shared" si="9"/>
        <v>13</v>
      </c>
      <c r="BD132" s="14">
        <f t="shared" si="9"/>
        <v>6</v>
      </c>
      <c r="BE132" s="14">
        <f t="shared" si="9"/>
        <v>10</v>
      </c>
      <c r="BF132" s="14">
        <f t="shared" si="9"/>
        <v>11</v>
      </c>
      <c r="BG132" s="14">
        <f t="shared" si="9"/>
        <v>11</v>
      </c>
      <c r="BH132" s="14">
        <f t="shared" si="9"/>
        <v>10</v>
      </c>
      <c r="BI132" s="14">
        <f t="shared" si="9"/>
        <v>9</v>
      </c>
      <c r="BJ132" s="14">
        <f t="shared" si="9"/>
        <v>8</v>
      </c>
      <c r="BK132" s="14">
        <f t="shared" si="9"/>
        <v>7</v>
      </c>
      <c r="BL132" s="14">
        <f t="shared" si="9"/>
        <v>6</v>
      </c>
      <c r="BM132" s="14">
        <f t="shared" si="9"/>
        <v>6</v>
      </c>
      <c r="BN132" s="14">
        <f t="shared" ref="BN132:CG132" si="10">COUNTIF(BN1:BN124,"")</f>
        <v>6</v>
      </c>
      <c r="BO132" s="14">
        <f t="shared" si="10"/>
        <v>6</v>
      </c>
      <c r="BP132" s="14">
        <f t="shared" si="10"/>
        <v>6</v>
      </c>
      <c r="BQ132" s="14">
        <f t="shared" si="10"/>
        <v>6</v>
      </c>
      <c r="BR132" s="14">
        <f t="shared" si="10"/>
        <v>6</v>
      </c>
      <c r="BS132" s="14">
        <f t="shared" si="10"/>
        <v>5</v>
      </c>
      <c r="BT132" s="14">
        <f t="shared" si="10"/>
        <v>5</v>
      </c>
      <c r="BU132" s="14">
        <f t="shared" si="10"/>
        <v>5</v>
      </c>
      <c r="BV132" s="14">
        <f t="shared" si="10"/>
        <v>5</v>
      </c>
      <c r="BW132" s="14">
        <f t="shared" si="10"/>
        <v>5</v>
      </c>
      <c r="BX132" s="14">
        <f t="shared" si="10"/>
        <v>8</v>
      </c>
      <c r="BY132" s="14">
        <f t="shared" si="10"/>
        <v>7</v>
      </c>
      <c r="BZ132" s="14">
        <f t="shared" si="10"/>
        <v>8</v>
      </c>
      <c r="CA132" s="14">
        <f t="shared" si="10"/>
        <v>8</v>
      </c>
      <c r="CB132" s="14">
        <f t="shared" si="10"/>
        <v>116</v>
      </c>
      <c r="CC132" s="14">
        <f t="shared" si="10"/>
        <v>116</v>
      </c>
      <c r="CD132" s="14">
        <f t="shared" si="10"/>
        <v>116</v>
      </c>
      <c r="CE132" s="14">
        <f t="shared" si="10"/>
        <v>116</v>
      </c>
      <c r="CF132" s="14">
        <f t="shared" si="10"/>
        <v>115</v>
      </c>
      <c r="CG132" s="14">
        <f t="shared" si="10"/>
        <v>115</v>
      </c>
      <c r="CO132" s="61" t="s">
        <v>134</v>
      </c>
      <c r="CP132" s="68">
        <f>MAX(CP2:CP125)</f>
        <v>4045.5586758814907</v>
      </c>
    </row>
    <row r="133" spans="1:96" ht="15" x14ac:dyDescent="0.3">
      <c r="A133" s="7" t="s">
        <v>1</v>
      </c>
      <c r="B133" s="14">
        <f t="shared" ref="B133:AG133" si="11">COUNTIF(B1:B124,"NP")</f>
        <v>109</v>
      </c>
      <c r="C133" s="14">
        <f t="shared" si="11"/>
        <v>0</v>
      </c>
      <c r="D133" s="14">
        <f t="shared" si="11"/>
        <v>0</v>
      </c>
      <c r="E133" s="14">
        <f t="shared" si="11"/>
        <v>0</v>
      </c>
      <c r="F133" s="14">
        <f t="shared" si="11"/>
        <v>0</v>
      </c>
      <c r="G133" s="14">
        <f t="shared" si="11"/>
        <v>0</v>
      </c>
      <c r="H133" s="14">
        <f t="shared" si="11"/>
        <v>0</v>
      </c>
      <c r="I133" s="14">
        <f t="shared" si="11"/>
        <v>3</v>
      </c>
      <c r="J133" s="14">
        <f t="shared" si="11"/>
        <v>0</v>
      </c>
      <c r="K133" s="14">
        <f t="shared" si="11"/>
        <v>0</v>
      </c>
      <c r="L133" s="14">
        <f t="shared" si="11"/>
        <v>0</v>
      </c>
      <c r="M133" s="14">
        <f t="shared" si="11"/>
        <v>1</v>
      </c>
      <c r="N133" s="14">
        <f t="shared" si="11"/>
        <v>0</v>
      </c>
      <c r="O133" s="14">
        <f t="shared" si="11"/>
        <v>0</v>
      </c>
      <c r="P133" s="14">
        <f t="shared" si="11"/>
        <v>0</v>
      </c>
      <c r="Q133" s="14">
        <f t="shared" si="11"/>
        <v>0</v>
      </c>
      <c r="R133" s="14">
        <f t="shared" si="11"/>
        <v>0</v>
      </c>
      <c r="S133" s="14">
        <f t="shared" si="11"/>
        <v>0</v>
      </c>
      <c r="T133" s="14">
        <f t="shared" si="11"/>
        <v>0</v>
      </c>
      <c r="U133" s="14">
        <f t="shared" si="11"/>
        <v>0</v>
      </c>
      <c r="V133" s="14">
        <f t="shared" si="11"/>
        <v>0</v>
      </c>
      <c r="W133" s="14">
        <f t="shared" si="11"/>
        <v>0</v>
      </c>
      <c r="X133" s="14">
        <f t="shared" si="11"/>
        <v>0</v>
      </c>
      <c r="Y133" s="14">
        <f t="shared" si="11"/>
        <v>0</v>
      </c>
      <c r="Z133" s="14">
        <f t="shared" si="11"/>
        <v>0</v>
      </c>
      <c r="AA133" s="14">
        <f t="shared" si="11"/>
        <v>1</v>
      </c>
      <c r="AB133" s="14">
        <f t="shared" si="11"/>
        <v>0</v>
      </c>
      <c r="AC133" s="14">
        <f t="shared" si="11"/>
        <v>1</v>
      </c>
      <c r="AD133" s="14">
        <f t="shared" si="11"/>
        <v>0</v>
      </c>
      <c r="AE133" s="14">
        <f t="shared" si="11"/>
        <v>0</v>
      </c>
      <c r="AF133" s="14">
        <f t="shared" si="11"/>
        <v>0</v>
      </c>
      <c r="AG133" s="14">
        <f t="shared" si="11"/>
        <v>0</v>
      </c>
      <c r="AH133" s="14">
        <f t="shared" ref="AH133:BM133" si="12">COUNTIF(AH1:AH124,"NP")</f>
        <v>0</v>
      </c>
      <c r="AI133" s="14">
        <f t="shared" si="12"/>
        <v>0</v>
      </c>
      <c r="AJ133" s="14">
        <f t="shared" si="12"/>
        <v>0</v>
      </c>
      <c r="AK133" s="14">
        <f t="shared" si="12"/>
        <v>0</v>
      </c>
      <c r="AL133" s="14">
        <f t="shared" si="12"/>
        <v>0</v>
      </c>
      <c r="AM133" s="14">
        <f t="shared" si="12"/>
        <v>0</v>
      </c>
      <c r="AN133" s="14">
        <f t="shared" si="12"/>
        <v>0</v>
      </c>
      <c r="AO133" s="14">
        <f t="shared" si="12"/>
        <v>0</v>
      </c>
      <c r="AP133" s="14">
        <f t="shared" si="12"/>
        <v>0</v>
      </c>
      <c r="AQ133" s="14">
        <f t="shared" si="12"/>
        <v>0</v>
      </c>
      <c r="AR133" s="14">
        <f t="shared" si="12"/>
        <v>0</v>
      </c>
      <c r="AS133" s="14">
        <f t="shared" si="12"/>
        <v>1</v>
      </c>
      <c r="AT133" s="14">
        <f t="shared" si="12"/>
        <v>0</v>
      </c>
      <c r="AU133" s="14">
        <f t="shared" si="12"/>
        <v>1</v>
      </c>
      <c r="AV133" s="14">
        <f t="shared" si="12"/>
        <v>0</v>
      </c>
      <c r="AW133" s="14">
        <f t="shared" si="12"/>
        <v>0</v>
      </c>
      <c r="AX133" s="14">
        <f t="shared" si="12"/>
        <v>0</v>
      </c>
      <c r="AY133" s="14">
        <f t="shared" si="12"/>
        <v>1</v>
      </c>
      <c r="AZ133" s="14">
        <f t="shared" si="12"/>
        <v>4</v>
      </c>
      <c r="BA133" s="14">
        <f t="shared" si="12"/>
        <v>0</v>
      </c>
      <c r="BB133" s="14">
        <f t="shared" si="12"/>
        <v>0</v>
      </c>
      <c r="BC133" s="14">
        <f t="shared" si="12"/>
        <v>0</v>
      </c>
      <c r="BD133" s="14">
        <f t="shared" si="12"/>
        <v>3</v>
      </c>
      <c r="BE133" s="14">
        <f t="shared" si="12"/>
        <v>0</v>
      </c>
      <c r="BF133" s="14">
        <f t="shared" si="12"/>
        <v>1</v>
      </c>
      <c r="BG133" s="14">
        <f t="shared" si="12"/>
        <v>0</v>
      </c>
      <c r="BH133" s="14">
        <f t="shared" si="12"/>
        <v>1</v>
      </c>
      <c r="BI133" s="14">
        <f t="shared" si="12"/>
        <v>1</v>
      </c>
      <c r="BJ133" s="14">
        <f t="shared" si="12"/>
        <v>1</v>
      </c>
      <c r="BK133" s="14">
        <f t="shared" si="12"/>
        <v>0</v>
      </c>
      <c r="BL133" s="14">
        <f t="shared" si="12"/>
        <v>0</v>
      </c>
      <c r="BM133" s="14">
        <f t="shared" si="12"/>
        <v>0</v>
      </c>
      <c r="BN133" s="14">
        <f t="shared" ref="BN133:CG133" si="13">COUNTIF(BN1:BN124,"NP")</f>
        <v>0</v>
      </c>
      <c r="BO133" s="14">
        <f t="shared" si="13"/>
        <v>0</v>
      </c>
      <c r="BP133" s="14">
        <f t="shared" si="13"/>
        <v>0</v>
      </c>
      <c r="BQ133" s="14">
        <f t="shared" si="13"/>
        <v>0</v>
      </c>
      <c r="BR133" s="14">
        <f t="shared" si="13"/>
        <v>0</v>
      </c>
      <c r="BS133" s="14">
        <f t="shared" si="13"/>
        <v>0</v>
      </c>
      <c r="BT133" s="14">
        <f t="shared" si="13"/>
        <v>0</v>
      </c>
      <c r="BU133" s="14">
        <f t="shared" si="13"/>
        <v>0</v>
      </c>
      <c r="BV133" s="14">
        <f t="shared" si="13"/>
        <v>0</v>
      </c>
      <c r="BW133" s="14">
        <f t="shared" si="13"/>
        <v>0</v>
      </c>
      <c r="BX133" s="14">
        <f t="shared" si="13"/>
        <v>0</v>
      </c>
      <c r="BY133" s="14">
        <f t="shared" si="13"/>
        <v>0</v>
      </c>
      <c r="BZ133" s="14">
        <f t="shared" si="13"/>
        <v>0</v>
      </c>
      <c r="CA133" s="14">
        <f t="shared" si="13"/>
        <v>0</v>
      </c>
      <c r="CB133" s="14">
        <f t="shared" si="13"/>
        <v>0</v>
      </c>
      <c r="CC133" s="14">
        <f t="shared" si="13"/>
        <v>0</v>
      </c>
      <c r="CD133" s="14">
        <f t="shared" si="13"/>
        <v>0</v>
      </c>
      <c r="CE133" s="14">
        <f t="shared" si="13"/>
        <v>0</v>
      </c>
      <c r="CF133" s="14">
        <f t="shared" si="13"/>
        <v>0</v>
      </c>
      <c r="CG133" s="14">
        <f t="shared" si="13"/>
        <v>0</v>
      </c>
      <c r="CM133" s="2"/>
    </row>
    <row r="134" spans="1:96" x14ac:dyDescent="0.3">
      <c r="A134" s="7" t="s">
        <v>0</v>
      </c>
      <c r="B134" s="14">
        <f t="shared" ref="B134:AG134" si="14">COUNTIF(B1:B124,"PA")</f>
        <v>0</v>
      </c>
      <c r="C134" s="14">
        <f t="shared" si="14"/>
        <v>0</v>
      </c>
      <c r="D134" s="14">
        <f t="shared" si="14"/>
        <v>0</v>
      </c>
      <c r="E134" s="14">
        <f t="shared" si="14"/>
        <v>0</v>
      </c>
      <c r="F134" s="14">
        <f t="shared" si="14"/>
        <v>1</v>
      </c>
      <c r="G134" s="14">
        <f t="shared" si="14"/>
        <v>0</v>
      </c>
      <c r="H134" s="14">
        <f t="shared" si="14"/>
        <v>0</v>
      </c>
      <c r="I134" s="14">
        <f t="shared" si="14"/>
        <v>4</v>
      </c>
      <c r="J134" s="14">
        <f t="shared" si="14"/>
        <v>6</v>
      </c>
      <c r="K134" s="14">
        <f t="shared" si="14"/>
        <v>0</v>
      </c>
      <c r="L134" s="14">
        <f t="shared" si="14"/>
        <v>1</v>
      </c>
      <c r="M134" s="14">
        <f t="shared" si="14"/>
        <v>5</v>
      </c>
      <c r="N134" s="14">
        <f t="shared" si="14"/>
        <v>3</v>
      </c>
      <c r="O134" s="14">
        <f t="shared" si="14"/>
        <v>4</v>
      </c>
      <c r="P134" s="14">
        <f t="shared" si="14"/>
        <v>2</v>
      </c>
      <c r="Q134" s="14">
        <f t="shared" si="14"/>
        <v>2</v>
      </c>
      <c r="R134" s="14">
        <f t="shared" si="14"/>
        <v>2</v>
      </c>
      <c r="S134" s="14">
        <f t="shared" si="14"/>
        <v>3</v>
      </c>
      <c r="T134" s="14">
        <f t="shared" si="14"/>
        <v>1</v>
      </c>
      <c r="U134" s="14">
        <f t="shared" si="14"/>
        <v>7</v>
      </c>
      <c r="V134" s="14">
        <f t="shared" si="14"/>
        <v>1</v>
      </c>
      <c r="W134" s="14">
        <f t="shared" si="14"/>
        <v>4</v>
      </c>
      <c r="X134" s="14">
        <f t="shared" si="14"/>
        <v>2</v>
      </c>
      <c r="Y134" s="14">
        <f t="shared" si="14"/>
        <v>5</v>
      </c>
      <c r="Z134" s="14">
        <f t="shared" si="14"/>
        <v>0</v>
      </c>
      <c r="AA134" s="14">
        <f t="shared" si="14"/>
        <v>8</v>
      </c>
      <c r="AB134" s="14">
        <f t="shared" si="14"/>
        <v>0</v>
      </c>
      <c r="AC134" s="14">
        <f t="shared" si="14"/>
        <v>6</v>
      </c>
      <c r="AD134" s="14">
        <f t="shared" si="14"/>
        <v>0</v>
      </c>
      <c r="AE134" s="14">
        <f t="shared" si="14"/>
        <v>3</v>
      </c>
      <c r="AF134" s="14">
        <f t="shared" si="14"/>
        <v>3</v>
      </c>
      <c r="AG134" s="14">
        <f t="shared" si="14"/>
        <v>2</v>
      </c>
      <c r="AH134" s="14">
        <f t="shared" ref="AH134:BM134" si="15">COUNTIF(AH1:AH124,"PA")</f>
        <v>27</v>
      </c>
      <c r="AI134" s="14">
        <f t="shared" si="15"/>
        <v>1</v>
      </c>
      <c r="AJ134" s="14">
        <f t="shared" si="15"/>
        <v>1</v>
      </c>
      <c r="AK134" s="14">
        <f t="shared" si="15"/>
        <v>1</v>
      </c>
      <c r="AL134" s="14">
        <f t="shared" si="15"/>
        <v>6</v>
      </c>
      <c r="AM134" s="14">
        <f t="shared" si="15"/>
        <v>2</v>
      </c>
      <c r="AN134" s="14">
        <f t="shared" si="15"/>
        <v>4</v>
      </c>
      <c r="AO134" s="14">
        <f t="shared" si="15"/>
        <v>9</v>
      </c>
      <c r="AP134" s="14">
        <f t="shared" si="15"/>
        <v>4</v>
      </c>
      <c r="AQ134" s="14">
        <f t="shared" si="15"/>
        <v>2</v>
      </c>
      <c r="AR134" s="14">
        <f t="shared" si="15"/>
        <v>2</v>
      </c>
      <c r="AS134" s="14">
        <f t="shared" si="15"/>
        <v>2</v>
      </c>
      <c r="AT134" s="14">
        <f t="shared" si="15"/>
        <v>15</v>
      </c>
      <c r="AU134" s="14">
        <f t="shared" si="15"/>
        <v>2</v>
      </c>
      <c r="AV134" s="14">
        <f t="shared" si="15"/>
        <v>1</v>
      </c>
      <c r="AW134" s="14">
        <f t="shared" si="15"/>
        <v>8</v>
      </c>
      <c r="AX134" s="14">
        <f t="shared" si="15"/>
        <v>8</v>
      </c>
      <c r="AY134" s="14">
        <f t="shared" si="15"/>
        <v>2</v>
      </c>
      <c r="AZ134" s="14">
        <f t="shared" si="15"/>
        <v>4</v>
      </c>
      <c r="BA134" s="14">
        <f t="shared" si="15"/>
        <v>5</v>
      </c>
      <c r="BB134" s="14">
        <f t="shared" si="15"/>
        <v>2</v>
      </c>
      <c r="BC134" s="14">
        <f t="shared" si="15"/>
        <v>0</v>
      </c>
      <c r="BD134" s="14">
        <f t="shared" si="15"/>
        <v>3</v>
      </c>
      <c r="BE134" s="14">
        <f t="shared" si="15"/>
        <v>0</v>
      </c>
      <c r="BF134" s="14">
        <f t="shared" si="15"/>
        <v>2</v>
      </c>
      <c r="BG134" s="14">
        <f t="shared" si="15"/>
        <v>0</v>
      </c>
      <c r="BH134" s="14">
        <f t="shared" si="15"/>
        <v>1</v>
      </c>
      <c r="BI134" s="14">
        <f t="shared" si="15"/>
        <v>0</v>
      </c>
      <c r="BJ134" s="14">
        <f t="shared" si="15"/>
        <v>1</v>
      </c>
      <c r="BK134" s="14">
        <f t="shared" si="15"/>
        <v>2</v>
      </c>
      <c r="BL134" s="14">
        <f t="shared" si="15"/>
        <v>1</v>
      </c>
      <c r="BM134" s="14">
        <f t="shared" si="15"/>
        <v>0</v>
      </c>
      <c r="BN134" s="14">
        <f t="shared" ref="BN134:CG134" si="16">COUNTIF(BN1:BN124,"PA")</f>
        <v>0</v>
      </c>
      <c r="BO134" s="14">
        <f t="shared" si="16"/>
        <v>0</v>
      </c>
      <c r="BP134" s="14">
        <f t="shared" si="16"/>
        <v>0</v>
      </c>
      <c r="BQ134" s="14">
        <f t="shared" si="16"/>
        <v>0</v>
      </c>
      <c r="BR134" s="14">
        <f t="shared" si="16"/>
        <v>0</v>
      </c>
      <c r="BS134" s="14">
        <f t="shared" si="16"/>
        <v>1</v>
      </c>
      <c r="BT134" s="14">
        <f t="shared" si="16"/>
        <v>0</v>
      </c>
      <c r="BU134" s="14">
        <f t="shared" si="16"/>
        <v>0</v>
      </c>
      <c r="BV134" s="14">
        <f t="shared" si="16"/>
        <v>0</v>
      </c>
      <c r="BW134" s="14">
        <f t="shared" si="16"/>
        <v>0</v>
      </c>
      <c r="BX134" s="14">
        <f t="shared" si="16"/>
        <v>0</v>
      </c>
      <c r="BY134" s="14">
        <f t="shared" si="16"/>
        <v>0</v>
      </c>
      <c r="BZ134" s="14">
        <f t="shared" si="16"/>
        <v>0</v>
      </c>
      <c r="CA134" s="14">
        <f t="shared" si="16"/>
        <v>0</v>
      </c>
      <c r="CB134" s="14">
        <f t="shared" si="16"/>
        <v>0</v>
      </c>
      <c r="CC134" s="14">
        <f t="shared" si="16"/>
        <v>0</v>
      </c>
      <c r="CD134" s="14">
        <f t="shared" si="16"/>
        <v>0</v>
      </c>
      <c r="CE134" s="14">
        <f t="shared" si="16"/>
        <v>0</v>
      </c>
      <c r="CF134" s="14">
        <f t="shared" si="16"/>
        <v>0</v>
      </c>
      <c r="CG134" s="14">
        <f t="shared" si="16"/>
        <v>0</v>
      </c>
      <c r="CH134" s="12"/>
      <c r="CJ134" s="17"/>
    </row>
    <row r="135" spans="1:96" x14ac:dyDescent="0.3">
      <c r="A135" s="7" t="s">
        <v>141</v>
      </c>
      <c r="B135" s="14">
        <f t="shared" ref="B135:AG135" si="17">COUNTIF(B1:B124,"RE")</f>
        <v>0</v>
      </c>
      <c r="C135" s="14">
        <f t="shared" si="17"/>
        <v>0</v>
      </c>
      <c r="D135" s="14">
        <f t="shared" si="17"/>
        <v>0</v>
      </c>
      <c r="E135" s="14">
        <f t="shared" si="17"/>
        <v>0</v>
      </c>
      <c r="F135" s="14">
        <f t="shared" si="17"/>
        <v>0</v>
      </c>
      <c r="G135" s="14">
        <f t="shared" si="17"/>
        <v>0</v>
      </c>
      <c r="H135" s="14">
        <f t="shared" si="17"/>
        <v>0</v>
      </c>
      <c r="I135" s="14">
        <f t="shared" si="17"/>
        <v>0</v>
      </c>
      <c r="J135" s="14">
        <f t="shared" si="17"/>
        <v>0</v>
      </c>
      <c r="K135" s="14">
        <f t="shared" si="17"/>
        <v>0</v>
      </c>
      <c r="L135" s="14">
        <f t="shared" si="17"/>
        <v>0</v>
      </c>
      <c r="M135" s="14">
        <f t="shared" si="17"/>
        <v>0</v>
      </c>
      <c r="N135" s="14">
        <f t="shared" si="17"/>
        <v>0</v>
      </c>
      <c r="O135" s="14">
        <f t="shared" si="17"/>
        <v>0</v>
      </c>
      <c r="P135" s="14">
        <f t="shared" si="17"/>
        <v>0</v>
      </c>
      <c r="Q135" s="14">
        <f t="shared" si="17"/>
        <v>0</v>
      </c>
      <c r="R135" s="14">
        <f t="shared" si="17"/>
        <v>0</v>
      </c>
      <c r="S135" s="14">
        <f t="shared" si="17"/>
        <v>0</v>
      </c>
      <c r="T135" s="14">
        <f t="shared" si="17"/>
        <v>0</v>
      </c>
      <c r="U135" s="14">
        <f t="shared" si="17"/>
        <v>0</v>
      </c>
      <c r="V135" s="14">
        <f t="shared" si="17"/>
        <v>0</v>
      </c>
      <c r="W135" s="14">
        <f t="shared" si="17"/>
        <v>0</v>
      </c>
      <c r="X135" s="14">
        <f t="shared" si="17"/>
        <v>0</v>
      </c>
      <c r="Y135" s="14">
        <f t="shared" si="17"/>
        <v>0</v>
      </c>
      <c r="Z135" s="14">
        <f t="shared" si="17"/>
        <v>0</v>
      </c>
      <c r="AA135" s="14">
        <f t="shared" si="17"/>
        <v>0</v>
      </c>
      <c r="AB135" s="14">
        <f t="shared" si="17"/>
        <v>0</v>
      </c>
      <c r="AC135" s="14">
        <f t="shared" si="17"/>
        <v>0</v>
      </c>
      <c r="AD135" s="14">
        <f t="shared" si="17"/>
        <v>0</v>
      </c>
      <c r="AE135" s="14">
        <f t="shared" si="17"/>
        <v>1</v>
      </c>
      <c r="AF135" s="14">
        <f t="shared" si="17"/>
        <v>0</v>
      </c>
      <c r="AG135" s="14">
        <f t="shared" si="17"/>
        <v>0</v>
      </c>
      <c r="AH135" s="14">
        <f t="shared" ref="AH135:BM135" si="18">COUNTIF(AH1:AH124,"RE")</f>
        <v>0</v>
      </c>
      <c r="AI135" s="14">
        <f t="shared" si="18"/>
        <v>0</v>
      </c>
      <c r="AJ135" s="14">
        <f t="shared" si="18"/>
        <v>0</v>
      </c>
      <c r="AK135" s="14">
        <f t="shared" si="18"/>
        <v>0</v>
      </c>
      <c r="AL135" s="14">
        <f t="shared" si="18"/>
        <v>0</v>
      </c>
      <c r="AM135" s="14">
        <f t="shared" si="18"/>
        <v>0</v>
      </c>
      <c r="AN135" s="14">
        <f t="shared" si="18"/>
        <v>0</v>
      </c>
      <c r="AO135" s="14">
        <f t="shared" si="18"/>
        <v>0</v>
      </c>
      <c r="AP135" s="14">
        <f t="shared" si="18"/>
        <v>0</v>
      </c>
      <c r="AQ135" s="14">
        <f t="shared" si="18"/>
        <v>0</v>
      </c>
      <c r="AR135" s="14">
        <f t="shared" si="18"/>
        <v>0</v>
      </c>
      <c r="AS135" s="14">
        <f t="shared" si="18"/>
        <v>0</v>
      </c>
      <c r="AT135" s="14">
        <f t="shared" si="18"/>
        <v>0</v>
      </c>
      <c r="AU135" s="14">
        <f t="shared" si="18"/>
        <v>0</v>
      </c>
      <c r="AV135" s="14">
        <f t="shared" si="18"/>
        <v>0</v>
      </c>
      <c r="AW135" s="14">
        <f t="shared" si="18"/>
        <v>0</v>
      </c>
      <c r="AX135" s="14">
        <f t="shared" si="18"/>
        <v>0</v>
      </c>
      <c r="AY135" s="14">
        <f t="shared" si="18"/>
        <v>0</v>
      </c>
      <c r="AZ135" s="14">
        <f t="shared" si="18"/>
        <v>0</v>
      </c>
      <c r="BA135" s="14">
        <f t="shared" si="18"/>
        <v>0</v>
      </c>
      <c r="BB135" s="14">
        <f t="shared" si="18"/>
        <v>0</v>
      </c>
      <c r="BC135" s="14">
        <f t="shared" si="18"/>
        <v>0</v>
      </c>
      <c r="BD135" s="14">
        <f t="shared" si="18"/>
        <v>3</v>
      </c>
      <c r="BE135" s="14">
        <f t="shared" si="18"/>
        <v>1</v>
      </c>
      <c r="BF135" s="14">
        <f t="shared" si="18"/>
        <v>0</v>
      </c>
      <c r="BG135" s="14">
        <f t="shared" si="18"/>
        <v>0</v>
      </c>
      <c r="BH135" s="14">
        <f t="shared" si="18"/>
        <v>0</v>
      </c>
      <c r="BI135" s="14">
        <f t="shared" si="18"/>
        <v>0</v>
      </c>
      <c r="BJ135" s="14">
        <f t="shared" si="18"/>
        <v>0</v>
      </c>
      <c r="BK135" s="14">
        <f t="shared" si="18"/>
        <v>0</v>
      </c>
      <c r="BL135" s="14">
        <f t="shared" si="18"/>
        <v>0</v>
      </c>
      <c r="BM135" s="14">
        <f t="shared" si="18"/>
        <v>0</v>
      </c>
      <c r="BN135" s="14">
        <f t="shared" ref="BN135:CG135" si="19">COUNTIF(BN1:BN124,"RE")</f>
        <v>0</v>
      </c>
      <c r="BO135" s="14">
        <f t="shared" si="19"/>
        <v>0</v>
      </c>
      <c r="BP135" s="14">
        <f t="shared" si="19"/>
        <v>0</v>
      </c>
      <c r="BQ135" s="14">
        <f t="shared" si="19"/>
        <v>0</v>
      </c>
      <c r="BR135" s="14">
        <f t="shared" si="19"/>
        <v>0</v>
      </c>
      <c r="BS135" s="14">
        <f t="shared" si="19"/>
        <v>0</v>
      </c>
      <c r="BT135" s="14">
        <f t="shared" si="19"/>
        <v>0</v>
      </c>
      <c r="BU135" s="14">
        <f t="shared" si="19"/>
        <v>0</v>
      </c>
      <c r="BV135" s="14">
        <f t="shared" si="19"/>
        <v>0</v>
      </c>
      <c r="BW135" s="14">
        <f t="shared" si="19"/>
        <v>1</v>
      </c>
      <c r="BX135" s="14">
        <f t="shared" si="19"/>
        <v>0</v>
      </c>
      <c r="BY135" s="14">
        <f t="shared" si="19"/>
        <v>0</v>
      </c>
      <c r="BZ135" s="14">
        <f t="shared" si="19"/>
        <v>0</v>
      </c>
      <c r="CA135" s="14">
        <f t="shared" si="19"/>
        <v>108</v>
      </c>
      <c r="CB135" s="14">
        <f t="shared" si="19"/>
        <v>0</v>
      </c>
      <c r="CC135" s="14">
        <f t="shared" si="19"/>
        <v>0</v>
      </c>
      <c r="CD135" s="14">
        <f t="shared" si="19"/>
        <v>0</v>
      </c>
      <c r="CE135" s="14">
        <f t="shared" si="19"/>
        <v>0</v>
      </c>
      <c r="CF135" s="14">
        <f t="shared" si="19"/>
        <v>1</v>
      </c>
      <c r="CG135" s="14">
        <f t="shared" si="19"/>
        <v>9</v>
      </c>
      <c r="CH135" s="12"/>
      <c r="CI135" s="12"/>
      <c r="CJ135" s="17"/>
      <c r="CO135" s="64"/>
    </row>
    <row r="136" spans="1:96" s="12" customFormat="1" ht="15" x14ac:dyDescent="0.3">
      <c r="A136" s="8" t="s">
        <v>161</v>
      </c>
      <c r="B136" s="14">
        <f>SUM(B131:B135)</f>
        <v>124</v>
      </c>
      <c r="C136" s="14">
        <f t="shared" ref="C136:BN136" si="20">SUM(C131:C135)</f>
        <v>124</v>
      </c>
      <c r="D136" s="14">
        <f t="shared" si="20"/>
        <v>124</v>
      </c>
      <c r="E136" s="14">
        <f t="shared" si="20"/>
        <v>124</v>
      </c>
      <c r="F136" s="14">
        <f t="shared" si="20"/>
        <v>124</v>
      </c>
      <c r="G136" s="14">
        <f t="shared" si="20"/>
        <v>124</v>
      </c>
      <c r="H136" s="14">
        <f t="shared" si="20"/>
        <v>124</v>
      </c>
      <c r="I136" s="14">
        <f t="shared" si="20"/>
        <v>124</v>
      </c>
      <c r="J136" s="14">
        <f t="shared" si="20"/>
        <v>124</v>
      </c>
      <c r="K136" s="14">
        <f t="shared" si="20"/>
        <v>124</v>
      </c>
      <c r="L136" s="14">
        <f t="shared" si="20"/>
        <v>124</v>
      </c>
      <c r="M136" s="14">
        <f t="shared" si="20"/>
        <v>124</v>
      </c>
      <c r="N136" s="14">
        <f t="shared" si="20"/>
        <v>124</v>
      </c>
      <c r="O136" s="14">
        <f t="shared" si="20"/>
        <v>124</v>
      </c>
      <c r="P136" s="14">
        <f t="shared" si="20"/>
        <v>124</v>
      </c>
      <c r="Q136" s="14">
        <f t="shared" si="20"/>
        <v>124</v>
      </c>
      <c r="R136" s="14">
        <f t="shared" si="20"/>
        <v>124</v>
      </c>
      <c r="S136" s="14">
        <f t="shared" si="20"/>
        <v>124</v>
      </c>
      <c r="T136" s="14">
        <f t="shared" si="20"/>
        <v>124</v>
      </c>
      <c r="U136" s="14">
        <f t="shared" si="20"/>
        <v>124</v>
      </c>
      <c r="V136" s="14">
        <f t="shared" si="20"/>
        <v>124</v>
      </c>
      <c r="W136" s="14">
        <f t="shared" si="20"/>
        <v>124</v>
      </c>
      <c r="X136" s="14">
        <f t="shared" si="20"/>
        <v>124</v>
      </c>
      <c r="Y136" s="14">
        <f t="shared" si="20"/>
        <v>124</v>
      </c>
      <c r="Z136" s="14">
        <f t="shared" si="20"/>
        <v>124</v>
      </c>
      <c r="AA136" s="14">
        <f t="shared" si="20"/>
        <v>124</v>
      </c>
      <c r="AB136" s="14">
        <f t="shared" si="20"/>
        <v>124</v>
      </c>
      <c r="AC136" s="14">
        <f t="shared" si="20"/>
        <v>124</v>
      </c>
      <c r="AD136" s="14">
        <f t="shared" si="20"/>
        <v>124</v>
      </c>
      <c r="AE136" s="14">
        <f t="shared" si="20"/>
        <v>124</v>
      </c>
      <c r="AF136" s="14">
        <f t="shared" si="20"/>
        <v>124</v>
      </c>
      <c r="AG136" s="14">
        <f t="shared" si="20"/>
        <v>124</v>
      </c>
      <c r="AH136" s="14">
        <f t="shared" si="20"/>
        <v>124</v>
      </c>
      <c r="AI136" s="14">
        <f t="shared" si="20"/>
        <v>124</v>
      </c>
      <c r="AJ136" s="14">
        <f t="shared" si="20"/>
        <v>124</v>
      </c>
      <c r="AK136" s="14">
        <f t="shared" si="20"/>
        <v>124</v>
      </c>
      <c r="AL136" s="14">
        <f t="shared" si="20"/>
        <v>124</v>
      </c>
      <c r="AM136" s="14">
        <f t="shared" si="20"/>
        <v>124</v>
      </c>
      <c r="AN136" s="14">
        <f t="shared" si="20"/>
        <v>124</v>
      </c>
      <c r="AO136" s="14">
        <f t="shared" si="20"/>
        <v>124</v>
      </c>
      <c r="AP136" s="14">
        <f t="shared" si="20"/>
        <v>124</v>
      </c>
      <c r="AQ136" s="14">
        <f t="shared" si="20"/>
        <v>124</v>
      </c>
      <c r="AR136" s="14">
        <f t="shared" si="20"/>
        <v>124</v>
      </c>
      <c r="AS136" s="14">
        <f t="shared" si="20"/>
        <v>124</v>
      </c>
      <c r="AT136" s="14">
        <f t="shared" si="20"/>
        <v>124</v>
      </c>
      <c r="AU136" s="14">
        <f t="shared" si="20"/>
        <v>124</v>
      </c>
      <c r="AV136" s="14">
        <f t="shared" si="20"/>
        <v>124</v>
      </c>
      <c r="AW136" s="14">
        <f t="shared" si="20"/>
        <v>124</v>
      </c>
      <c r="AX136" s="14">
        <f t="shared" si="20"/>
        <v>124</v>
      </c>
      <c r="AY136" s="14">
        <f t="shared" si="20"/>
        <v>124</v>
      </c>
      <c r="AZ136" s="14">
        <f t="shared" si="20"/>
        <v>124</v>
      </c>
      <c r="BA136" s="14">
        <f t="shared" si="20"/>
        <v>124</v>
      </c>
      <c r="BB136" s="14">
        <f t="shared" si="20"/>
        <v>124</v>
      </c>
      <c r="BC136" s="14">
        <f t="shared" si="20"/>
        <v>124</v>
      </c>
      <c r="BD136" s="14">
        <f t="shared" si="20"/>
        <v>124</v>
      </c>
      <c r="BE136" s="14">
        <f t="shared" si="20"/>
        <v>124</v>
      </c>
      <c r="BF136" s="14">
        <f t="shared" si="20"/>
        <v>124</v>
      </c>
      <c r="BG136" s="14">
        <f t="shared" si="20"/>
        <v>124</v>
      </c>
      <c r="BH136" s="14">
        <f t="shared" si="20"/>
        <v>124</v>
      </c>
      <c r="BI136" s="14">
        <f t="shared" si="20"/>
        <v>124</v>
      </c>
      <c r="BJ136" s="14">
        <f t="shared" si="20"/>
        <v>124</v>
      </c>
      <c r="BK136" s="14">
        <f t="shared" si="20"/>
        <v>124</v>
      </c>
      <c r="BL136" s="14">
        <f t="shared" si="20"/>
        <v>124</v>
      </c>
      <c r="BM136" s="14">
        <f t="shared" si="20"/>
        <v>124</v>
      </c>
      <c r="BN136" s="14">
        <f t="shared" si="20"/>
        <v>124</v>
      </c>
      <c r="BO136" s="14">
        <f t="shared" ref="BO136:CG136" si="21">SUM(BO131:BO135)</f>
        <v>124</v>
      </c>
      <c r="BP136" s="14">
        <f t="shared" si="21"/>
        <v>124</v>
      </c>
      <c r="BQ136" s="14">
        <f t="shared" si="21"/>
        <v>124</v>
      </c>
      <c r="BR136" s="14">
        <f t="shared" si="21"/>
        <v>124</v>
      </c>
      <c r="BS136" s="14">
        <f t="shared" si="21"/>
        <v>124</v>
      </c>
      <c r="BT136" s="14">
        <f t="shared" si="21"/>
        <v>124</v>
      </c>
      <c r="BU136" s="14">
        <f t="shared" si="21"/>
        <v>124</v>
      </c>
      <c r="BV136" s="14">
        <f t="shared" si="21"/>
        <v>124</v>
      </c>
      <c r="BW136" s="14">
        <f t="shared" si="21"/>
        <v>124</v>
      </c>
      <c r="BX136" s="14">
        <f t="shared" si="21"/>
        <v>124</v>
      </c>
      <c r="BY136" s="14">
        <f t="shared" si="21"/>
        <v>124</v>
      </c>
      <c r="BZ136" s="14">
        <f t="shared" si="21"/>
        <v>124</v>
      </c>
      <c r="CA136" s="14">
        <f t="shared" si="21"/>
        <v>124</v>
      </c>
      <c r="CB136" s="14">
        <f t="shared" si="21"/>
        <v>124</v>
      </c>
      <c r="CC136" s="14">
        <f t="shared" si="21"/>
        <v>124</v>
      </c>
      <c r="CD136" s="14">
        <f t="shared" si="21"/>
        <v>124</v>
      </c>
      <c r="CE136" s="14">
        <f t="shared" si="21"/>
        <v>124</v>
      </c>
      <c r="CF136" s="14">
        <f t="shared" si="21"/>
        <v>124</v>
      </c>
      <c r="CG136" s="14">
        <f t="shared" si="21"/>
        <v>124</v>
      </c>
      <c r="CJ136" s="17"/>
      <c r="CK136" s="2"/>
      <c r="CL136" s="2"/>
      <c r="CM136" s="2"/>
      <c r="CO136" s="61"/>
    </row>
    <row r="137" spans="1:96" s="12" customFormat="1" ht="15" x14ac:dyDescent="0.3">
      <c r="A137" s="22" t="s">
        <v>191</v>
      </c>
      <c r="B137" s="14"/>
      <c r="C137" s="66">
        <f>C130/C131</f>
        <v>1.0800952380952391</v>
      </c>
      <c r="D137" s="66">
        <f t="shared" ref="D137:BO137" si="22">D130/D131</f>
        <v>1.0800952380952391</v>
      </c>
      <c r="E137" s="66">
        <f t="shared" si="22"/>
        <v>0.99447115384615437</v>
      </c>
      <c r="F137" s="66">
        <f t="shared" si="22"/>
        <v>0.99447115384615437</v>
      </c>
      <c r="G137" s="66">
        <f t="shared" si="22"/>
        <v>0.95543269230769212</v>
      </c>
      <c r="H137" s="66">
        <f t="shared" si="22"/>
        <v>0.49572115384615373</v>
      </c>
      <c r="I137" s="66">
        <f t="shared" si="22"/>
        <v>2.3089176029962553</v>
      </c>
      <c r="J137" s="66">
        <f t="shared" si="22"/>
        <v>1.2152118055555554</v>
      </c>
      <c r="K137" s="66">
        <f t="shared" si="22"/>
        <v>1.2834377104377104</v>
      </c>
      <c r="L137" s="66">
        <f t="shared" si="22"/>
        <v>0.99852188552188537</v>
      </c>
      <c r="M137" s="66">
        <f t="shared" si="22"/>
        <v>1.3442140350877192</v>
      </c>
      <c r="N137" s="66">
        <f t="shared" si="22"/>
        <v>1.4578333333333331</v>
      </c>
      <c r="O137" s="66">
        <f t="shared" si="22"/>
        <v>0.68344771241830027</v>
      </c>
      <c r="P137" s="66">
        <f t="shared" si="22"/>
        <v>0.96993589743589759</v>
      </c>
      <c r="Q137" s="66">
        <f t="shared" si="22"/>
        <v>1.2454166666666668</v>
      </c>
      <c r="R137" s="66">
        <f t="shared" si="22"/>
        <v>0.87206730769230734</v>
      </c>
      <c r="S137" s="66">
        <f t="shared" si="22"/>
        <v>1.3281372549019608</v>
      </c>
      <c r="T137" s="66">
        <f t="shared" si="22"/>
        <v>2.6665346534653471</v>
      </c>
      <c r="U137" s="66">
        <f t="shared" si="22"/>
        <v>1.9107653061224494</v>
      </c>
      <c r="V137" s="66">
        <f t="shared" si="22"/>
        <v>0.70547729379054647</v>
      </c>
      <c r="W137" s="66">
        <f t="shared" si="22"/>
        <v>1.5886989553656214</v>
      </c>
      <c r="X137" s="66">
        <f t="shared" si="22"/>
        <v>0.85472246503496474</v>
      </c>
      <c r="Y137" s="66">
        <f t="shared" si="22"/>
        <v>1.940597465034966</v>
      </c>
      <c r="Z137" s="66">
        <f t="shared" si="22"/>
        <v>1.5458474650349652</v>
      </c>
      <c r="AA137" s="66">
        <f t="shared" si="22"/>
        <v>1.5458474650349652</v>
      </c>
      <c r="AB137" s="66">
        <f t="shared" si="22"/>
        <v>2.1972224404808682</v>
      </c>
      <c r="AC137" s="66">
        <f t="shared" si="22"/>
        <v>1.7194312915999665</v>
      </c>
      <c r="AD137" s="66">
        <f t="shared" si="22"/>
        <v>2.0993644133644129</v>
      </c>
      <c r="AE137" s="66">
        <f t="shared" si="22"/>
        <v>1.7366602072626165</v>
      </c>
      <c r="AF137" s="66">
        <f t="shared" si="22"/>
        <v>1.0414794843710509</v>
      </c>
      <c r="AG137" s="66">
        <f t="shared" si="22"/>
        <v>1.4266999666999669</v>
      </c>
      <c r="AH137" s="66">
        <f t="shared" si="22"/>
        <v>1.5755349650349648</v>
      </c>
      <c r="AI137" s="66">
        <f t="shared" si="22"/>
        <v>1.5580952380952384</v>
      </c>
      <c r="AJ137" s="66">
        <f t="shared" si="22"/>
        <v>1.2246153846153851</v>
      </c>
      <c r="AK137" s="66">
        <f t="shared" si="22"/>
        <v>1.8905000000000003</v>
      </c>
      <c r="AL137" s="66">
        <f t="shared" si="22"/>
        <v>0.8358762886597938</v>
      </c>
      <c r="AM137" s="66">
        <f t="shared" si="22"/>
        <v>1.1079797979797981</v>
      </c>
      <c r="AN137" s="66">
        <f t="shared" si="22"/>
        <v>1.3588421052631583</v>
      </c>
      <c r="AO137" s="66">
        <f t="shared" si="22"/>
        <v>1.2007526881720432</v>
      </c>
      <c r="AP137" s="66">
        <f t="shared" si="22"/>
        <v>1.1550505050505047</v>
      </c>
      <c r="AQ137" s="66">
        <f t="shared" si="22"/>
        <v>1.3075601374570447</v>
      </c>
      <c r="AR137" s="66">
        <f t="shared" si="22"/>
        <v>1.4786159079016221</v>
      </c>
      <c r="AS137" s="66">
        <f t="shared" si="22"/>
        <v>0.70946158008658022</v>
      </c>
      <c r="AT137" s="66">
        <f t="shared" si="22"/>
        <v>1.507549833887043</v>
      </c>
      <c r="AU137" s="66">
        <f t="shared" si="22"/>
        <v>1.5002331860579288</v>
      </c>
      <c r="AV137" s="66">
        <f t="shared" si="22"/>
        <v>0.58441448007774532</v>
      </c>
      <c r="AW137" s="66">
        <f t="shared" si="22"/>
        <v>0.9272716229348883</v>
      </c>
      <c r="AX137" s="66">
        <f t="shared" si="22"/>
        <v>0.47710084033613442</v>
      </c>
      <c r="AY137" s="66">
        <f t="shared" si="22"/>
        <v>0.51173001310615995</v>
      </c>
      <c r="AZ137" s="66">
        <f t="shared" si="22"/>
        <v>0.47327044025157244</v>
      </c>
      <c r="BA137" s="66">
        <f t="shared" si="22"/>
        <v>1.0978787878787877</v>
      </c>
      <c r="BB137" s="66">
        <f t="shared" si="22"/>
        <v>0.67860360360360339</v>
      </c>
      <c r="BC137" s="66">
        <f t="shared" si="22"/>
        <v>1.7341591591591594</v>
      </c>
      <c r="BD137" s="66">
        <f t="shared" si="22"/>
        <v>0.48983180428134554</v>
      </c>
      <c r="BE137" s="66">
        <f t="shared" si="22"/>
        <v>0.73834808259587026</v>
      </c>
      <c r="BF137" s="66">
        <f t="shared" si="22"/>
        <v>1.0434090909090907</v>
      </c>
      <c r="BG137" s="66">
        <f t="shared" si="22"/>
        <v>0.88333333333333353</v>
      </c>
      <c r="BH137" s="66">
        <f t="shared" si="22"/>
        <v>0.58586309523809521</v>
      </c>
      <c r="BI137" s="66">
        <f t="shared" si="22"/>
        <v>0.5494883040935673</v>
      </c>
      <c r="BJ137" s="66">
        <f t="shared" si="22"/>
        <v>0.19671052631578947</v>
      </c>
      <c r="BK137" s="66">
        <f t="shared" si="22"/>
        <v>0.92491304347826087</v>
      </c>
      <c r="BL137" s="66">
        <f t="shared" si="22"/>
        <v>0.15166666666666667</v>
      </c>
      <c r="BM137" s="66">
        <f t="shared" si="22"/>
        <v>1.0288135593220344</v>
      </c>
      <c r="BN137" s="66">
        <f t="shared" si="22"/>
        <v>0.63338983050847453</v>
      </c>
      <c r="BO137" s="66">
        <f t="shared" si="22"/>
        <v>0.93355932203389824</v>
      </c>
      <c r="BP137" s="66">
        <f t="shared" ref="BP137:CF137" si="23">BP130/BP131</f>
        <v>0.51021186440677957</v>
      </c>
      <c r="BQ137" s="66">
        <f t="shared" si="23"/>
        <v>1.5815968427298566</v>
      </c>
      <c r="BR137" s="66">
        <f t="shared" si="23"/>
        <v>1.1896186440677967</v>
      </c>
      <c r="BS137" s="66">
        <f t="shared" si="23"/>
        <v>0.99944915254237299</v>
      </c>
      <c r="BT137" s="66">
        <f t="shared" si="23"/>
        <v>1.1774285714285715</v>
      </c>
      <c r="BU137" s="66">
        <f t="shared" si="23"/>
        <v>1.7167226890756304</v>
      </c>
      <c r="BV137" s="66">
        <f t="shared" si="23"/>
        <v>0.7400000000000001</v>
      </c>
      <c r="BW137" s="66">
        <f t="shared" si="23"/>
        <v>0.74678813559322033</v>
      </c>
      <c r="BX137" s="66">
        <f t="shared" si="23"/>
        <v>0.26568965517241377</v>
      </c>
      <c r="BY137" s="66">
        <f t="shared" si="23"/>
        <v>1.3344444444444443</v>
      </c>
      <c r="BZ137" s="66">
        <f t="shared" si="23"/>
        <v>0.53681034482758616</v>
      </c>
      <c r="CA137" s="66">
        <f t="shared" si="23"/>
        <v>0.71375</v>
      </c>
      <c r="CB137" s="66">
        <f t="shared" si="23"/>
        <v>2.5000000000000001E-2</v>
      </c>
      <c r="CC137" s="66">
        <f t="shared" si="23"/>
        <v>0.1875</v>
      </c>
      <c r="CD137" s="66">
        <f t="shared" si="23"/>
        <v>0</v>
      </c>
      <c r="CE137" s="66">
        <f t="shared" si="23"/>
        <v>1.02125</v>
      </c>
      <c r="CF137" s="66">
        <f t="shared" si="23"/>
        <v>0.48375000000000001</v>
      </c>
      <c r="CG137" s="66"/>
      <c r="CJ137" s="17"/>
      <c r="CK137" s="2"/>
      <c r="CL137" s="2"/>
      <c r="CM137" s="2"/>
      <c r="CO137" s="61"/>
    </row>
    <row r="138" spans="1:96" ht="15" x14ac:dyDescent="0.3">
      <c r="A138" s="5"/>
      <c r="CH138" s="2"/>
      <c r="CI138" s="12"/>
      <c r="CK138" s="2"/>
      <c r="CL138" s="2"/>
      <c r="CM138" s="2"/>
      <c r="CO138" s="61"/>
    </row>
    <row r="139" spans="1:96" ht="15" hidden="1" x14ac:dyDescent="0.3">
      <c r="A139" s="16" t="s">
        <v>135</v>
      </c>
      <c r="B139" s="17"/>
      <c r="C139" s="17"/>
      <c r="D139" s="17"/>
      <c r="CH139" s="2"/>
      <c r="CI139" s="2"/>
      <c r="CK139" s="2"/>
      <c r="CL139" s="3"/>
      <c r="CM139" s="2"/>
    </row>
    <row r="140" spans="1:96" ht="15" hidden="1" x14ac:dyDescent="0.3">
      <c r="A140" s="16" t="s">
        <v>136</v>
      </c>
      <c r="B140" s="17"/>
      <c r="C140" s="17"/>
      <c r="D140" s="17"/>
      <c r="CH140" s="2"/>
      <c r="CI140" s="2"/>
      <c r="CK140" s="3"/>
      <c r="CL140" s="2"/>
    </row>
    <row r="141" spans="1:96" ht="15" hidden="1" x14ac:dyDescent="0.3">
      <c r="A141" s="18" t="s">
        <v>159</v>
      </c>
      <c r="B141" s="19"/>
      <c r="C141" s="19"/>
      <c r="D141" s="19"/>
      <c r="E141" s="20"/>
      <c r="F141" s="21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2"/>
      <c r="CI141" s="2"/>
      <c r="CK141" s="3"/>
      <c r="CL141" s="2"/>
    </row>
    <row r="142" spans="1:96" ht="15" hidden="1" x14ac:dyDescent="0.3">
      <c r="A142" s="22" t="s">
        <v>151</v>
      </c>
      <c r="CI142" s="2"/>
      <c r="CK142" s="3"/>
      <c r="CL142" s="2"/>
    </row>
    <row r="143" spans="1:96" hidden="1" x14ac:dyDescent="0.3">
      <c r="A143" s="22" t="s">
        <v>155</v>
      </c>
    </row>
    <row r="144" spans="1:96" hidden="1" x14ac:dyDescent="0.3">
      <c r="A144" s="22" t="s">
        <v>156</v>
      </c>
    </row>
    <row r="145" spans="1:94" hidden="1" x14ac:dyDescent="0.3">
      <c r="A145" s="22" t="s">
        <v>157</v>
      </c>
    </row>
    <row r="146" spans="1:94" hidden="1" x14ac:dyDescent="0.3">
      <c r="A146" s="22" t="s">
        <v>152</v>
      </c>
    </row>
    <row r="147" spans="1:94" hidden="1" x14ac:dyDescent="0.3">
      <c r="A147" s="22" t="s">
        <v>153</v>
      </c>
      <c r="CP147" s="17"/>
    </row>
    <row r="148" spans="1:94" hidden="1" x14ac:dyDescent="0.3">
      <c r="A148" s="23" t="s">
        <v>137</v>
      </c>
      <c r="B148" s="17" t="s">
        <v>138</v>
      </c>
      <c r="C148" s="17"/>
      <c r="E148" s="17"/>
      <c r="CP148" s="17"/>
    </row>
    <row r="149" spans="1:94" hidden="1" x14ac:dyDescent="0.3">
      <c r="A149" s="23"/>
      <c r="B149" s="17"/>
      <c r="C149" s="17"/>
      <c r="E149" s="17"/>
      <c r="CP149" s="17"/>
    </row>
    <row r="150" spans="1:94" hidden="1" x14ac:dyDescent="0.3">
      <c r="A150" s="23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O150" s="17"/>
    </row>
    <row r="151" spans="1:94" s="17" customFormat="1" hidden="1" x14ac:dyDescent="0.3">
      <c r="CJ151" s="14"/>
      <c r="CP151" s="15"/>
    </row>
    <row r="152" spans="1:94" s="17" customFormat="1" x14ac:dyDescent="0.3">
      <c r="A152" s="24" t="s">
        <v>177</v>
      </c>
      <c r="B152" s="17" t="s">
        <v>178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J152" s="15"/>
      <c r="CP152" s="15"/>
    </row>
    <row r="153" spans="1:94" s="17" customFormat="1" x14ac:dyDescent="0.3">
      <c r="A153" s="24"/>
      <c r="B153" s="17" t="s">
        <v>184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J153" s="15"/>
      <c r="CO153" s="15"/>
      <c r="CP153" s="15"/>
    </row>
    <row r="154" spans="1:94" x14ac:dyDescent="0.3">
      <c r="A154" s="25"/>
      <c r="B154" s="17" t="s">
        <v>183</v>
      </c>
      <c r="C154" s="17"/>
      <c r="D154" s="17"/>
      <c r="E154" s="17"/>
      <c r="F154" s="17"/>
    </row>
    <row r="155" spans="1:94" x14ac:dyDescent="0.3">
      <c r="A155" s="26" t="s">
        <v>143</v>
      </c>
      <c r="B155" s="17" t="s">
        <v>179</v>
      </c>
      <c r="C155" s="17"/>
      <c r="D155" s="17"/>
      <c r="E155" s="17"/>
      <c r="F155" s="17"/>
    </row>
    <row r="156" spans="1:94" x14ac:dyDescent="0.3">
      <c r="A156" s="27" t="s">
        <v>137</v>
      </c>
      <c r="B156" s="17" t="s">
        <v>180</v>
      </c>
      <c r="C156" s="17"/>
      <c r="D156" s="17"/>
      <c r="E156" s="17"/>
      <c r="F156" s="17"/>
    </row>
    <row r="157" spans="1:94" x14ac:dyDescent="0.3">
      <c r="A157" s="27" t="s">
        <v>139</v>
      </c>
      <c r="B157" s="17" t="s">
        <v>181</v>
      </c>
      <c r="C157" s="17"/>
      <c r="D157" s="17"/>
      <c r="E157" s="17"/>
      <c r="F157" s="17"/>
    </row>
    <row r="158" spans="1:94" x14ac:dyDescent="0.3">
      <c r="A158" s="27" t="s">
        <v>140</v>
      </c>
      <c r="B158" s="17" t="s">
        <v>182</v>
      </c>
      <c r="C158" s="17"/>
      <c r="D158" s="17"/>
      <c r="E158" s="17"/>
      <c r="F158" s="17"/>
    </row>
    <row r="159" spans="1:94" x14ac:dyDescent="0.3">
      <c r="A159" s="7" t="s">
        <v>191</v>
      </c>
      <c r="B159" s="67" t="s">
        <v>192</v>
      </c>
      <c r="C159" s="17"/>
      <c r="D159" s="17"/>
      <c r="E159" s="17"/>
      <c r="F159" s="17"/>
    </row>
    <row r="161" spans="1:94" x14ac:dyDescent="0.3">
      <c r="A161" s="17" t="s">
        <v>151</v>
      </c>
      <c r="B161" s="17"/>
      <c r="C161" s="17"/>
      <c r="D161" s="17"/>
      <c r="E161" s="17"/>
      <c r="F161" s="28"/>
      <c r="G161" s="28"/>
    </row>
    <row r="162" spans="1:94" x14ac:dyDescent="0.3">
      <c r="A162" s="17" t="s">
        <v>155</v>
      </c>
      <c r="B162" s="17"/>
      <c r="C162" s="17"/>
      <c r="D162" s="17"/>
      <c r="E162" s="17"/>
      <c r="F162" s="28"/>
      <c r="G162" s="28"/>
    </row>
    <row r="163" spans="1:94" x14ac:dyDescent="0.3">
      <c r="A163" s="17" t="s">
        <v>156</v>
      </c>
      <c r="B163" s="17"/>
      <c r="C163" s="17"/>
      <c r="D163" s="17"/>
      <c r="E163" s="17"/>
      <c r="F163" s="17"/>
      <c r="G163" s="17"/>
    </row>
    <row r="164" spans="1:94" x14ac:dyDescent="0.3">
      <c r="A164" s="17" t="s">
        <v>157</v>
      </c>
      <c r="B164" s="17"/>
      <c r="C164" s="17"/>
      <c r="D164" s="17"/>
      <c r="E164" s="17"/>
      <c r="F164" s="17"/>
      <c r="G164" s="17"/>
      <c r="CP164" s="14"/>
    </row>
    <row r="165" spans="1:94" x14ac:dyDescent="0.3">
      <c r="A165" s="17" t="s">
        <v>154</v>
      </c>
      <c r="B165" s="17"/>
      <c r="C165" s="17"/>
      <c r="D165" s="17"/>
      <c r="E165" s="17"/>
      <c r="F165" s="17"/>
      <c r="G165" s="17"/>
    </row>
    <row r="166" spans="1:94" x14ac:dyDescent="0.3">
      <c r="A166" s="17" t="s">
        <v>158</v>
      </c>
      <c r="B166" s="17"/>
      <c r="C166" s="17"/>
      <c r="D166" s="17"/>
      <c r="E166" s="17"/>
      <c r="F166" s="17"/>
      <c r="G166" s="17"/>
    </row>
    <row r="167" spans="1:94" x14ac:dyDescent="0.3">
      <c r="A167" s="14"/>
      <c r="B167" s="14"/>
      <c r="C167" s="14"/>
      <c r="D167" s="14"/>
      <c r="E167" s="14"/>
      <c r="F167" s="14"/>
      <c r="G167" s="14"/>
      <c r="H167" s="14"/>
      <c r="CH167" s="14"/>
      <c r="CO167" s="14"/>
    </row>
    <row r="168" spans="1:94" s="14" customForma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J168" s="15"/>
      <c r="CO168" s="15"/>
      <c r="CP168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Williams</dc:creator>
  <cp:lastModifiedBy>Brian Williams</cp:lastModifiedBy>
  <dcterms:created xsi:type="dcterms:W3CDTF">2017-04-24T14:16:21Z</dcterms:created>
  <dcterms:modified xsi:type="dcterms:W3CDTF">2022-10-05T12:43:25Z</dcterms:modified>
</cp:coreProperties>
</file>