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8D2B4C57-6535-4813-952D-24F78B7637C9}" xr6:coauthVersionLast="47" xr6:coauthVersionMax="47" xr10:uidLastSave="{00000000-0000-0000-0000-000000000000}"/>
  <bookViews>
    <workbookView xWindow="-108" yWindow="-108" windowWidth="23256" windowHeight="12576" tabRatio="179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23" i="1" l="1"/>
  <c r="Z1" i="1"/>
  <c r="Y1" i="1"/>
  <c r="Y2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3" i="1"/>
  <c r="Y114" i="1"/>
  <c r="Y118" i="1"/>
  <c r="Y119" i="1"/>
  <c r="Y120" i="1"/>
  <c r="Y121" i="1"/>
  <c r="Y122" i="1"/>
  <c r="Z2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5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3" i="1"/>
  <c r="Z114" i="1"/>
  <c r="Z118" i="1"/>
  <c r="Z119" i="1"/>
  <c r="Z120" i="1"/>
  <c r="Z121" i="1"/>
  <c r="Z122" i="1"/>
  <c r="Z123" i="1"/>
  <c r="Z46" i="1"/>
  <c r="AB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3" i="1"/>
  <c r="AB114" i="1"/>
  <c r="AB118" i="1"/>
  <c r="AB119" i="1"/>
  <c r="AB120" i="1"/>
  <c r="AB121" i="1"/>
  <c r="AB122" i="1"/>
  <c r="AB123" i="1"/>
  <c r="AB1" i="1"/>
  <c r="T124" i="1" l="1"/>
  <c r="U124" i="1"/>
  <c r="S126" i="1"/>
  <c r="T126" i="1"/>
  <c r="U126" i="1"/>
  <c r="V126" i="1"/>
  <c r="W126" i="1"/>
  <c r="W127" i="1" l="1"/>
  <c r="U127" i="1"/>
  <c r="W124" i="1"/>
  <c r="AA121" i="1" l="1"/>
  <c r="AA113" i="1"/>
  <c r="AA105" i="1"/>
  <c r="AA97" i="1"/>
  <c r="AA89" i="1"/>
  <c r="AA81" i="1"/>
  <c r="AA73" i="1"/>
  <c r="AA65" i="1"/>
  <c r="AA57" i="1"/>
  <c r="AA49" i="1"/>
  <c r="AA41" i="1"/>
  <c r="AA33" i="1"/>
  <c r="AA25" i="1"/>
  <c r="AA17" i="1"/>
  <c r="AA9" i="1"/>
  <c r="AA119" i="1"/>
  <c r="AA103" i="1"/>
  <c r="AA95" i="1"/>
  <c r="AA87" i="1"/>
  <c r="AA79" i="1"/>
  <c r="AA71" i="1"/>
  <c r="AA63" i="1"/>
  <c r="AA55" i="1"/>
  <c r="AA47" i="1"/>
  <c r="AA39" i="1"/>
  <c r="AA31" i="1"/>
  <c r="AA23" i="1"/>
  <c r="AA15" i="1"/>
  <c r="AA120" i="1"/>
  <c r="AA104" i="1"/>
  <c r="AA96" i="1"/>
  <c r="AA88" i="1"/>
  <c r="AA80" i="1"/>
  <c r="AA72" i="1"/>
  <c r="AA64" i="1"/>
  <c r="AA56" i="1"/>
  <c r="AA48" i="1"/>
  <c r="AA40" i="1"/>
  <c r="AA32" i="1"/>
  <c r="AA24" i="1"/>
  <c r="AA16" i="1"/>
  <c r="AA8" i="1"/>
  <c r="AA118" i="1"/>
  <c r="AA102" i="1"/>
  <c r="AA94" i="1"/>
  <c r="AA86" i="1"/>
  <c r="AA78" i="1"/>
  <c r="AA70" i="1"/>
  <c r="AA62" i="1"/>
  <c r="AA54" i="1"/>
  <c r="AA46" i="1"/>
  <c r="AA38" i="1"/>
  <c r="AA30" i="1"/>
  <c r="AA22" i="1"/>
  <c r="AA14" i="1"/>
  <c r="AA109" i="1"/>
  <c r="AA101" i="1"/>
  <c r="AA85" i="1"/>
  <c r="AA77" i="1"/>
  <c r="AA69" i="1"/>
  <c r="AA61" i="1"/>
  <c r="AA53" i="1"/>
  <c r="AA45" i="1"/>
  <c r="AA37" i="1"/>
  <c r="AA29" i="1"/>
  <c r="AA21" i="1"/>
  <c r="AA13" i="1"/>
  <c r="AA1" i="1"/>
  <c r="AA108" i="1"/>
  <c r="AA100" i="1"/>
  <c r="AA84" i="1"/>
  <c r="AA76" i="1"/>
  <c r="AA68" i="1"/>
  <c r="AA60" i="1"/>
  <c r="AA52" i="1"/>
  <c r="AA36" i="1"/>
  <c r="AA28" i="1"/>
  <c r="AA20" i="1"/>
  <c r="AA12" i="1"/>
  <c r="AA107" i="1"/>
  <c r="AA99" i="1"/>
  <c r="AA83" i="1"/>
  <c r="AA75" i="1"/>
  <c r="AA67" i="1"/>
  <c r="AA59" i="1"/>
  <c r="AA51" i="1"/>
  <c r="AA35" i="1"/>
  <c r="AA27" i="1"/>
  <c r="AA19" i="1"/>
  <c r="AA11" i="1"/>
  <c r="AA122" i="1"/>
  <c r="AA114" i="1"/>
  <c r="AA106" i="1"/>
  <c r="AA98" i="1"/>
  <c r="AA82" i="1"/>
  <c r="AA74" i="1"/>
  <c r="AA66" i="1"/>
  <c r="AA58" i="1"/>
  <c r="AA50" i="1"/>
  <c r="AA34" i="1"/>
  <c r="AA26" i="1"/>
  <c r="AA18" i="1"/>
  <c r="AA10" i="1"/>
  <c r="AA2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D126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Y126" i="1" l="1"/>
  <c r="Z126" i="1"/>
  <c r="E125" i="1"/>
  <c r="E127" i="1"/>
  <c r="Q127" i="1"/>
  <c r="I127" i="1"/>
  <c r="S127" i="1"/>
  <c r="O125" i="1"/>
  <c r="G125" i="1"/>
  <c r="K125" i="1"/>
  <c r="K127" i="1"/>
  <c r="S125" i="1"/>
  <c r="U125" i="1"/>
  <c r="M125" i="1"/>
  <c r="O127" i="1"/>
  <c r="G127" i="1"/>
  <c r="M127" i="1"/>
  <c r="Q125" i="1"/>
  <c r="I125" i="1"/>
  <c r="V124" i="1"/>
  <c r="W125" i="1" s="1"/>
  <c r="Z124" i="1" l="1"/>
  <c r="Y124" i="1"/>
  <c r="AA123" i="1"/>
  <c r="AA126" i="1"/>
  <c r="Z129" i="1" s="1"/>
  <c r="AA124" i="1" l="1"/>
  <c r="Y129" i="1"/>
</calcChain>
</file>

<file path=xl/sharedStrings.xml><?xml version="1.0" encoding="utf-8"?>
<sst xmlns="http://schemas.openxmlformats.org/spreadsheetml/2006/main" count="171" uniqueCount="134">
  <si>
    <t>Bridlington frontage</t>
  </si>
  <si>
    <t>Opposite Barmston outfall</t>
  </si>
  <si>
    <t>South of Atwick</t>
  </si>
  <si>
    <t>North end of Hornsea frontage</t>
  </si>
  <si>
    <t>Hornsea frontage</t>
  </si>
  <si>
    <t>South of Hornsea</t>
  </si>
  <si>
    <t>Opposite Rolston</t>
  </si>
  <si>
    <t>North of Mappleton</t>
  </si>
  <si>
    <t>Between Mappleton and Cowden</t>
  </si>
  <si>
    <t>South end of Cowden</t>
  </si>
  <si>
    <t>South of MOD site Cowden</t>
  </si>
  <si>
    <t>North of Aldbrough</t>
  </si>
  <si>
    <t>South of Aldbrough</t>
  </si>
  <si>
    <t>Opposite East Newton</t>
  </si>
  <si>
    <t>Between East Newton and Ringbrough</t>
  </si>
  <si>
    <t>Opposite Ringbrough</t>
  </si>
  <si>
    <t>South of Ringbrough</t>
  </si>
  <si>
    <t>North of Garton</t>
  </si>
  <si>
    <t>South of Garton</t>
  </si>
  <si>
    <t>Opposite Grimston Park</t>
  </si>
  <si>
    <t>South of Grimston Park</t>
  </si>
  <si>
    <t>North of Hilston</t>
  </si>
  <si>
    <t>North of Waxholme</t>
  </si>
  <si>
    <t>South of Waxholme</t>
  </si>
  <si>
    <t>Between Waxholme and Withernsea</t>
  </si>
  <si>
    <t>North of Withernsea defences</t>
  </si>
  <si>
    <t>Withernsea frontage</t>
  </si>
  <si>
    <t>Opposite sewage works off Holmpton Road</t>
  </si>
  <si>
    <t>North of Holmpton village</t>
  </si>
  <si>
    <t>Opposite Holmpton village</t>
  </si>
  <si>
    <t>South of Holmpton village</t>
  </si>
  <si>
    <t>North of Out Newton</t>
  </si>
  <si>
    <t>Opposite Out Newton</t>
  </si>
  <si>
    <t>South of Out Newton</t>
  </si>
  <si>
    <t>Easington defences</t>
  </si>
  <si>
    <t>Between Kilnsea and Spurn</t>
  </si>
  <si>
    <t>North end of Spurn</t>
  </si>
  <si>
    <t>Autumn</t>
  </si>
  <si>
    <t>Spring</t>
  </si>
  <si>
    <t>[2003]</t>
  </si>
  <si>
    <t>[2004]</t>
  </si>
  <si>
    <t>[2005]</t>
  </si>
  <si>
    <t>[2006</t>
  </si>
  <si>
    <t>[2007]</t>
  </si>
  <si>
    <t>[2008]</t>
  </si>
  <si>
    <t>[2009]</t>
  </si>
  <si>
    <t>[2010]</t>
  </si>
  <si>
    <t>[2011]</t>
  </si>
  <si>
    <t>Max</t>
  </si>
  <si>
    <t>Year</t>
  </si>
  <si>
    <t>[2012]</t>
  </si>
  <si>
    <t xml:space="preserve">  year</t>
  </si>
  <si>
    <t xml:space="preserve">  seasonal averages for entire coast</t>
  </si>
  <si>
    <t xml:space="preserve">  seasonal averages for undefended cliff</t>
  </si>
  <si>
    <t>Italicised values are averages between surveys</t>
  </si>
  <si>
    <t xml:space="preserve">South Riviera Drive – Sewerby </t>
  </si>
  <si>
    <t xml:space="preserve">North of Bridlington defences </t>
  </si>
  <si>
    <t>South of Bridlington defences</t>
  </si>
  <si>
    <t>South Shore holiday village – Wilsthorpe</t>
  </si>
  <si>
    <t>South end of Wilsthorpe</t>
  </si>
  <si>
    <t>North of Auburn Farm</t>
  </si>
  <si>
    <t xml:space="preserve">Opposite Auburn Farm  </t>
  </si>
  <si>
    <t xml:space="preserve">South of Auburn Farm </t>
  </si>
  <si>
    <t>North of Earls Dyke – Barmston</t>
  </si>
  <si>
    <t>South of Earl's Dyke – Barmston</t>
  </si>
  <si>
    <t>Watermill Grounds  – north of Barmston</t>
  </si>
  <si>
    <t>Opposite Hamilton Hill – north of Barmston</t>
  </si>
  <si>
    <t>North of Barmston Beach holiday park</t>
  </si>
  <si>
    <t>South of Sands Lane – Barmston</t>
  </si>
  <si>
    <t>Opposite Brickdale – south of Barmston</t>
  </si>
  <si>
    <t>North boundary of Seaside caravan park – Ulrome</t>
  </si>
  <si>
    <t>South end of Seaside caravan park – Ulrome</t>
  </si>
  <si>
    <t>Opposite Southfield Lane – Ulrome/Skipsea</t>
  </si>
  <si>
    <t>North end of Green Lane – Skipsea</t>
  </si>
  <si>
    <t>South of Green Lane – Skipsea</t>
  </si>
  <si>
    <t>Opposite Skipsea</t>
  </si>
  <si>
    <t>Cliff Road (Hornsea Road) – south of Skipsea</t>
  </si>
  <si>
    <t>South of Skipsea Withow</t>
  </si>
  <si>
    <t>Golf course – north of Skirlington</t>
  </si>
  <si>
    <t>North end of Low Skirlington caravan park</t>
  </si>
  <si>
    <t>Within Low Skirlington caravan park</t>
  </si>
  <si>
    <t>South end of Low Skirlington caravan park</t>
  </si>
  <si>
    <t>North end of Long Lane – Atwick</t>
  </si>
  <si>
    <t>Opposite Long Lane – Atwick</t>
  </si>
  <si>
    <t>Opposite Cliff Road – Atwick</t>
  </si>
  <si>
    <t>North of Atwick Gap (boat club ramp) – Homsea</t>
  </si>
  <si>
    <t>North end of Cliff Road – Hornsea</t>
  </si>
  <si>
    <t>South of Nutana Avenue – Hornsea</t>
  </si>
  <si>
    <t>Caravan park to south of defences</t>
  </si>
  <si>
    <t>Rolston firing range</t>
  </si>
  <si>
    <t>South end of old children's holiday camp – Rolston</t>
  </si>
  <si>
    <t xml:space="preserve">Mappleton – north of defences </t>
  </si>
  <si>
    <t>South of Mappleton</t>
  </si>
  <si>
    <t>North of Eelmere Lane – Cowden</t>
  </si>
  <si>
    <t>North end of MOD site – Cowden</t>
  </si>
  <si>
    <t>Within MOD site – Cowden</t>
  </si>
  <si>
    <t>South end of MOD site – Cowden</t>
  </si>
  <si>
    <t>North of Hill Top Farm – south of Aldbrough</t>
  </si>
  <si>
    <t>South of Hill Top Farm – south of Aldbrough</t>
  </si>
  <si>
    <t>Opposite Hilston</t>
  </si>
  <si>
    <t>North of Pastures Lane – Tunstall</t>
  </si>
  <si>
    <t>North end of Pastures Lane – Tunstall</t>
  </si>
  <si>
    <t>Opposite Pastures Lane – Tunstall</t>
  </si>
  <si>
    <t>North of Tunstall</t>
  </si>
  <si>
    <t>South of Tunstall</t>
  </si>
  <si>
    <t>North of Sand–le–Mere holiday village</t>
  </si>
  <si>
    <t>South of Sand–le–Mere holiday village</t>
  </si>
  <si>
    <t>South of Sand–le–Mere</t>
  </si>
  <si>
    <t>Opposite Redhouse Farm – Waxholme</t>
  </si>
  <si>
    <t>South of Turner Avenue – Withernsea</t>
  </si>
  <si>
    <t>North of Intack Farm – Hollym</t>
  </si>
  <si>
    <t>North of Nevilles Farm – Holmpton</t>
  </si>
  <si>
    <t>North of The Runnell – Holmpton</t>
  </si>
  <si>
    <t>Dimlington High Land</t>
  </si>
  <si>
    <t>South of Dimlington High Land</t>
  </si>
  <si>
    <t>Between Dimlington High Land and Easington</t>
  </si>
  <si>
    <t>South of Easington</t>
  </si>
  <si>
    <t>Opposite Seaside Road – Easington</t>
  </si>
  <si>
    <t xml:space="preserve">Easington/Kilnsea dunes </t>
  </si>
  <si>
    <t xml:space="preserve">Easington/Kilnsea dunes  </t>
  </si>
  <si>
    <t>South end of Lagoon/Dune SSSI – Kilnsea</t>
  </si>
  <si>
    <t>North of Godwin Battery site – Kilnsea</t>
  </si>
  <si>
    <t>South of Blue Bell – Kilnsea</t>
  </si>
  <si>
    <t>All values in metres</t>
  </si>
  <si>
    <t>Original data supplied by East Riding of Yorkshire Council</t>
  </si>
  <si>
    <t xml:space="preserve">Prepared by Brian Williams, March 2014 </t>
  </si>
  <si>
    <t>East Yorkshire coastal erosion</t>
  </si>
  <si>
    <t>Possible rounding differences</t>
  </si>
  <si>
    <t>Cliff loss for the first ten years (of twice-yearly monitoring)</t>
  </si>
  <si>
    <t>South of Golden Sands holiday park – Withernsea</t>
  </si>
  <si>
    <t>Colour grading lowest (white) to highest (red)</t>
  </si>
  <si>
    <t>Neck of Spurn peninsula</t>
  </si>
  <si>
    <t>averages</t>
  </si>
  <si>
    <t>urbanrim.org.uk/data-first-ten-years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</si>
</sst>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rgb="FFC00000"/>
      <name val="Arial"/>
      <family val="2"/>
    </font>
    <font>
      <sz val="10"/>
      <color rgb="FF0070C0"/>
      <name val="Arial"/>
      <family val="2"/>
    </font>
    <font>
      <sz val="9.5"/>
      <color theme="1"/>
      <name val="Arial"/>
      <family val="2"/>
    </font>
    <font>
      <b/>
      <sz val="9.5"/>
      <color rgb="FFC0000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8"/>
      <color rgb="FF0070C0"/>
      <name val="Arial"/>
      <family val="2"/>
    </font>
    <font>
      <sz val="10"/>
      <color theme="4"/>
      <name val="Arial"/>
      <family val="2"/>
    </font>
    <font>
      <sz val="11"/>
      <color theme="4"/>
      <name val="Arial"/>
      <family val="2"/>
    </font>
    <font>
      <i/>
      <sz val="10"/>
      <color theme="4"/>
      <name val="Arial"/>
      <family val="2"/>
    </font>
    <font>
      <sz val="8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9.5"/>
      <color theme="4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2"/>
      <color rgb="FF0070C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4"/>
      <name val="Arial"/>
      <family val="2"/>
    </font>
    <font>
      <b/>
      <sz val="8"/>
      <color theme="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1">
    <xf numFmtId="0" fontId="0" fillId="0" borderId="0" xfId="0"/>
    <xf numFmtId="0" fontId="19" fillId="0" borderId="0" xfId="0" applyFont="1"/>
    <xf numFmtId="0" fontId="18" fillId="0" borderId="0" xfId="0" applyFont="1"/>
    <xf numFmtId="2" fontId="18" fillId="0" borderId="0" xfId="0" applyNumberFormat="1" applyFont="1"/>
    <xf numFmtId="0" fontId="23" fillId="0" borderId="0" xfId="0" applyFont="1"/>
    <xf numFmtId="2" fontId="23" fillId="0" borderId="0" xfId="0" applyNumberFormat="1" applyFont="1"/>
    <xf numFmtId="2" fontId="22" fillId="0" borderId="0" xfId="0" applyNumberFormat="1" applyFont="1"/>
    <xf numFmtId="0" fontId="25" fillId="0" borderId="0" xfId="0" applyFont="1"/>
    <xf numFmtId="0" fontId="27" fillId="0" borderId="0" xfId="0" applyFont="1"/>
    <xf numFmtId="2" fontId="30" fillId="0" borderId="0" xfId="0" applyNumberFormat="1" applyFont="1"/>
    <xf numFmtId="0" fontId="20" fillId="0" borderId="0" xfId="0" applyFont="1" applyAlignment="1">
      <alignment horizontal="center"/>
    </xf>
    <xf numFmtId="0" fontId="28" fillId="0" borderId="0" xfId="0" applyFont="1"/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34" fillId="0" borderId="0" xfId="0" applyNumberFormat="1" applyFont="1"/>
    <xf numFmtId="2" fontId="35" fillId="0" borderId="0" xfId="0" applyNumberFormat="1" applyFont="1"/>
    <xf numFmtId="2" fontId="36" fillId="0" borderId="0" xfId="0" applyNumberFormat="1" applyFont="1"/>
    <xf numFmtId="2" fontId="34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/>
    <xf numFmtId="2" fontId="40" fillId="0" borderId="0" xfId="0" applyNumberFormat="1" applyFont="1"/>
    <xf numFmtId="0" fontId="22" fillId="0" borderId="0" xfId="0" applyFont="1" applyAlignment="1">
      <alignment horizontal="left"/>
    </xf>
    <xf numFmtId="0" fontId="22" fillId="0" borderId="0" xfId="0" applyFont="1"/>
    <xf numFmtId="0" fontId="25" fillId="0" borderId="10" xfId="0" applyFont="1" applyBorder="1"/>
    <xf numFmtId="2" fontId="34" fillId="0" borderId="10" xfId="0" applyNumberFormat="1" applyFont="1" applyBorder="1"/>
    <xf numFmtId="2" fontId="18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18" fillId="0" borderId="0" xfId="0" applyNumberFormat="1" applyFont="1" applyAlignment="1">
      <alignment wrapText="1"/>
    </xf>
    <xf numFmtId="2" fontId="36" fillId="0" borderId="11" xfId="0" applyNumberFormat="1" applyFont="1" applyBorder="1"/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2" fontId="34" fillId="0" borderId="12" xfId="0" applyNumberFormat="1" applyFont="1" applyBorder="1"/>
    <xf numFmtId="2" fontId="34" fillId="0" borderId="13" xfId="0" applyNumberFormat="1" applyFont="1" applyBorder="1"/>
    <xf numFmtId="0" fontId="42" fillId="0" borderId="13" xfId="0" applyFont="1" applyBorder="1" applyAlignment="1">
      <alignment horizontal="center"/>
    </xf>
    <xf numFmtId="2" fontId="34" fillId="0" borderId="12" xfId="0" applyNumberFormat="1" applyFont="1" applyBorder="1" applyAlignment="1">
      <alignment horizontal="right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3" fillId="0" borderId="0" xfId="0" applyFont="1" applyAlignment="1">
      <alignment horizontal="center"/>
    </xf>
    <xf numFmtId="2" fontId="44" fillId="0" borderId="0" xfId="0" applyNumberFormat="1" applyFont="1" applyAlignment="1">
      <alignment horizontal="left"/>
    </xf>
    <xf numFmtId="2" fontId="22" fillId="0" borderId="11" xfId="0" applyNumberFormat="1" applyFont="1" applyBorder="1"/>
    <xf numFmtId="2" fontId="45" fillId="0" borderId="11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wrapText="1"/>
    </xf>
    <xf numFmtId="2" fontId="22" fillId="0" borderId="11" xfId="0" applyNumberFormat="1" applyFont="1" applyBorder="1" applyAlignment="1">
      <alignment horizontal="right"/>
    </xf>
    <xf numFmtId="0" fontId="22" fillId="0" borderId="11" xfId="0" applyFont="1" applyBorder="1"/>
    <xf numFmtId="2" fontId="34" fillId="0" borderId="11" xfId="0" applyNumberFormat="1" applyFont="1" applyBorder="1"/>
    <xf numFmtId="2" fontId="34" fillId="0" borderId="11" xfId="0" applyNumberFormat="1" applyFont="1" applyBorder="1" applyAlignment="1">
      <alignment horizontal="right"/>
    </xf>
    <xf numFmtId="2" fontId="46" fillId="0" borderId="11" xfId="0" applyNumberFormat="1" applyFont="1" applyBorder="1"/>
    <xf numFmtId="0" fontId="47" fillId="0" borderId="0" xfId="0" applyFont="1"/>
    <xf numFmtId="2" fontId="23" fillId="0" borderId="15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10" fontId="33" fillId="0" borderId="10" xfId="0" applyNumberFormat="1" applyFont="1" applyBorder="1" applyAlignment="1">
      <alignment horizontal="center"/>
    </xf>
    <xf numFmtId="0" fontId="44" fillId="0" borderId="0" xfId="0" applyFont="1"/>
    <xf numFmtId="0" fontId="33" fillId="0" borderId="17" xfId="0" applyFont="1" applyBorder="1" applyAlignment="1">
      <alignment horizontal="center"/>
    </xf>
    <xf numFmtId="2" fontId="48" fillId="0" borderId="13" xfId="0" applyNumberFormat="1" applyFont="1" applyBorder="1" applyAlignment="1">
      <alignment horizontal="right"/>
    </xf>
    <xf numFmtId="2" fontId="48" fillId="0" borderId="13" xfId="0" applyNumberFormat="1" applyFont="1" applyBorder="1"/>
    <xf numFmtId="0" fontId="25" fillId="0" borderId="14" xfId="0" applyFont="1" applyBorder="1"/>
    <xf numFmtId="2" fontId="34" fillId="0" borderId="15" xfId="0" applyNumberFormat="1" applyFont="1" applyBorder="1"/>
    <xf numFmtId="0" fontId="34" fillId="0" borderId="16" xfId="0" applyFont="1" applyBorder="1"/>
    <xf numFmtId="0" fontId="22" fillId="0" borderId="16" xfId="0" applyFont="1" applyBorder="1"/>
    <xf numFmtId="2" fontId="25" fillId="0" borderId="16" xfId="0" applyNumberFormat="1" applyFont="1" applyBorder="1" applyAlignment="1">
      <alignment horizontal="right"/>
    </xf>
    <xf numFmtId="2" fontId="34" fillId="0" borderId="15" xfId="0" applyNumberFormat="1" applyFont="1" applyBorder="1" applyAlignment="1">
      <alignment horizontal="right"/>
    </xf>
    <xf numFmtId="2" fontId="25" fillId="0" borderId="15" xfId="0" applyNumberFormat="1" applyFont="1" applyBorder="1"/>
    <xf numFmtId="2" fontId="22" fillId="0" borderId="14" xfId="0" applyNumberFormat="1" applyFont="1" applyBorder="1"/>
    <xf numFmtId="2" fontId="22" fillId="0" borderId="19" xfId="0" applyNumberFormat="1" applyFont="1" applyBorder="1"/>
    <xf numFmtId="2" fontId="23" fillId="0" borderId="21" xfId="0" applyNumberFormat="1" applyFont="1" applyBorder="1"/>
    <xf numFmtId="2" fontId="32" fillId="0" borderId="0" xfId="0" applyNumberFormat="1" applyFont="1" applyAlignment="1">
      <alignment horizontal="center"/>
    </xf>
    <xf numFmtId="2" fontId="34" fillId="0" borderId="17" xfId="0" applyNumberFormat="1" applyFont="1" applyBorder="1"/>
    <xf numFmtId="2" fontId="25" fillId="0" borderId="22" xfId="0" applyNumberFormat="1" applyFont="1" applyBorder="1"/>
    <xf numFmtId="2" fontId="35" fillId="0" borderId="22" xfId="0" applyNumberFormat="1" applyFont="1" applyBorder="1"/>
    <xf numFmtId="2" fontId="34" fillId="0" borderId="22" xfId="0" applyNumberFormat="1" applyFont="1" applyBorder="1"/>
    <xf numFmtId="2" fontId="25" fillId="0" borderId="22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2" fontId="25" fillId="0" borderId="20" xfId="0" applyNumberFormat="1" applyFont="1" applyBorder="1"/>
    <xf numFmtId="2" fontId="25" fillId="0" borderId="11" xfId="0" applyNumberFormat="1" applyFont="1" applyBorder="1"/>
    <xf numFmtId="2" fontId="22" fillId="0" borderId="0" xfId="0" applyNumberFormat="1" applyFont="1" applyAlignment="1">
      <alignment horizontal="left"/>
    </xf>
    <xf numFmtId="2" fontId="0" fillId="0" borderId="0" xfId="0" applyNumberFormat="1"/>
    <xf numFmtId="2" fontId="34" fillId="0" borderId="23" xfId="0" applyNumberFormat="1" applyFont="1" applyBorder="1"/>
    <xf numFmtId="2" fontId="22" fillId="0" borderId="20" xfId="0" applyNumberFormat="1" applyFont="1" applyBorder="1" applyAlignment="1">
      <alignment horizontal="center"/>
    </xf>
    <xf numFmtId="2" fontId="22" fillId="0" borderId="23" xfId="0" applyNumberFormat="1" applyFont="1" applyBorder="1"/>
    <xf numFmtId="0" fontId="39" fillId="0" borderId="20" xfId="0" applyFont="1" applyBorder="1" applyAlignment="1">
      <alignment horizontal="center"/>
    </xf>
    <xf numFmtId="2" fontId="29" fillId="0" borderId="23" xfId="0" applyNumberFormat="1" applyFont="1" applyBorder="1" applyAlignment="1">
      <alignment horizontal="right"/>
    </xf>
    <xf numFmtId="2" fontId="24" fillId="0" borderId="23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10" fontId="33" fillId="0" borderId="20" xfId="0" applyNumberFormat="1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51"/>
  <sheetViews>
    <sheetView tabSelected="1" defaultGridColor="0" topLeftCell="A121" colorId="8" workbookViewId="0">
      <selection activeCell="C139" sqref="C139"/>
    </sheetView>
  </sheetViews>
  <sheetFormatPr defaultRowHeight="13.2" customHeight="1" x14ac:dyDescent="0.3"/>
  <cols>
    <col min="1" max="1" width="3.77734375" style="7" customWidth="1"/>
    <col min="2" max="2" width="0.88671875" style="2" customWidth="1"/>
    <col min="3" max="3" width="37.77734375" style="2" customWidth="1"/>
    <col min="4" max="10" width="5.77734375" style="2" customWidth="1"/>
    <col min="11" max="12" width="5.77734375" style="3" customWidth="1"/>
    <col min="13" max="13" width="5.77734375" style="4" customWidth="1"/>
    <col min="14" max="14" width="5.77734375" style="1" customWidth="1"/>
    <col min="15" max="15" width="5.77734375" style="8" customWidth="1"/>
    <col min="16" max="17" width="5.77734375" style="18" customWidth="1"/>
    <col min="18" max="19" width="5.77734375" style="2" customWidth="1"/>
    <col min="20" max="20" width="5.77734375" customWidth="1"/>
    <col min="21" max="22" width="5.77734375" style="6" customWidth="1"/>
    <col min="23" max="23" width="5.77734375" style="5" customWidth="1"/>
    <col min="24" max="24" width="0.88671875" style="5" customWidth="1"/>
    <col min="25" max="28" width="5.77734375" style="2" customWidth="1"/>
    <col min="29" max="16384" width="8.88671875" style="2"/>
  </cols>
  <sheetData>
    <row r="1" spans="1:28" ht="13.2" customHeight="1" x14ac:dyDescent="0.25">
      <c r="A1" s="4">
        <v>1</v>
      </c>
      <c r="B1" s="1"/>
      <c r="C1" s="59" t="s">
        <v>55</v>
      </c>
      <c r="D1" s="51">
        <v>0.55000000000000004</v>
      </c>
      <c r="E1" s="51">
        <v>0.34</v>
      </c>
      <c r="F1" s="51">
        <v>0</v>
      </c>
      <c r="G1" s="51">
        <v>0</v>
      </c>
      <c r="H1" s="51">
        <v>0.45</v>
      </c>
      <c r="I1" s="51">
        <v>0</v>
      </c>
      <c r="J1" s="51">
        <v>0</v>
      </c>
      <c r="K1" s="51">
        <v>0</v>
      </c>
      <c r="L1" s="51">
        <v>0</v>
      </c>
      <c r="M1" s="51">
        <v>0</v>
      </c>
      <c r="N1" s="51">
        <v>0</v>
      </c>
      <c r="O1" s="51">
        <v>0.14000000000000001</v>
      </c>
      <c r="P1" s="51">
        <v>0</v>
      </c>
      <c r="Q1" s="51">
        <v>0</v>
      </c>
      <c r="R1" s="51">
        <v>0</v>
      </c>
      <c r="S1" s="51">
        <v>0</v>
      </c>
      <c r="T1" s="51">
        <v>0</v>
      </c>
      <c r="U1" s="51">
        <v>0</v>
      </c>
      <c r="V1" s="52">
        <v>0</v>
      </c>
      <c r="W1" s="52">
        <v>0.7799999999999998</v>
      </c>
      <c r="X1" s="93"/>
      <c r="Y1" s="75">
        <f>(SUM(NPV({0,-2},,D1:W1))/2)/10</f>
        <v>0.1</v>
      </c>
      <c r="Z1" s="51">
        <f>(SUM(NPV({0,-2},D1:W1))/2)/10</f>
        <v>0.12599999999999997</v>
      </c>
      <c r="AA1" s="76">
        <f>Y1+Z1</f>
        <v>0.22599999999999998</v>
      </c>
      <c r="AB1" s="86">
        <f>MAX(D1:W1)</f>
        <v>0.7799999999999998</v>
      </c>
    </row>
    <row r="2" spans="1:28" ht="13.2" customHeight="1" x14ac:dyDescent="0.25">
      <c r="A2" s="4">
        <v>2</v>
      </c>
      <c r="B2" s="1"/>
      <c r="C2" s="59" t="s">
        <v>56</v>
      </c>
      <c r="D2" s="51">
        <v>0</v>
      </c>
      <c r="E2" s="51">
        <v>0</v>
      </c>
      <c r="F2" s="51">
        <v>0</v>
      </c>
      <c r="G2" s="51">
        <v>0</v>
      </c>
      <c r="H2" s="51">
        <v>0</v>
      </c>
      <c r="I2" s="51">
        <v>0</v>
      </c>
      <c r="J2" s="51">
        <v>0</v>
      </c>
      <c r="K2" s="51">
        <v>0.28999999999999998</v>
      </c>
      <c r="L2" s="51">
        <v>0</v>
      </c>
      <c r="M2" s="51">
        <v>0</v>
      </c>
      <c r="N2" s="51">
        <v>0</v>
      </c>
      <c r="O2" s="51">
        <v>0.21</v>
      </c>
      <c r="P2" s="51">
        <v>0</v>
      </c>
      <c r="Q2" s="51">
        <v>0</v>
      </c>
      <c r="R2" s="51">
        <v>0</v>
      </c>
      <c r="S2" s="51">
        <v>0</v>
      </c>
      <c r="T2" s="51">
        <v>0</v>
      </c>
      <c r="U2" s="53">
        <v>0</v>
      </c>
      <c r="V2" s="52">
        <v>0</v>
      </c>
      <c r="W2" s="52">
        <v>0</v>
      </c>
      <c r="X2" s="33"/>
      <c r="Y2" s="75">
        <f>(SUM(NPV({0,-2},,D2:W2))/2)/10</f>
        <v>0</v>
      </c>
      <c r="Z2" s="51">
        <f>(SUM(NPV({0,-2},D2:W2))/2)/10</f>
        <v>0.05</v>
      </c>
      <c r="AA2" s="76">
        <f t="shared" ref="AA2:AA65" si="0">Y2+Z2</f>
        <v>0.05</v>
      </c>
      <c r="AB2" s="86">
        <f>MAX(D2:W2)</f>
        <v>0.28999999999999998</v>
      </c>
    </row>
    <row r="3" spans="1:28" ht="13.2" customHeight="1" x14ac:dyDescent="0.25">
      <c r="A3" s="4">
        <v>3</v>
      </c>
      <c r="B3" s="1"/>
      <c r="C3" s="59" t="s">
        <v>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3"/>
      <c r="V3" s="52"/>
      <c r="W3" s="52"/>
      <c r="X3" s="33"/>
      <c r="Y3" s="75"/>
      <c r="Z3" s="51"/>
      <c r="AA3" s="76"/>
      <c r="AB3" s="86"/>
    </row>
    <row r="4" spans="1:28" ht="13.2" customHeight="1" x14ac:dyDescent="0.25">
      <c r="A4" s="4">
        <v>4</v>
      </c>
      <c r="B4" s="1"/>
      <c r="C4" s="59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4"/>
      <c r="W4" s="54"/>
      <c r="X4" s="33"/>
      <c r="Y4" s="75"/>
      <c r="Z4" s="51"/>
      <c r="AA4" s="76"/>
      <c r="AB4" s="86"/>
    </row>
    <row r="5" spans="1:28" ht="13.2" customHeight="1" x14ac:dyDescent="0.25">
      <c r="A5" s="4">
        <v>5</v>
      </c>
      <c r="B5" s="1"/>
      <c r="C5" s="59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4"/>
      <c r="W5" s="54"/>
      <c r="X5" s="33"/>
      <c r="Y5" s="75"/>
      <c r="Z5" s="51"/>
      <c r="AA5" s="76"/>
      <c r="AB5" s="86"/>
    </row>
    <row r="6" spans="1:28" ht="13.2" customHeight="1" x14ac:dyDescent="0.25">
      <c r="A6" s="4">
        <v>6</v>
      </c>
      <c r="B6" s="1"/>
      <c r="C6" s="59" t="s">
        <v>0</v>
      </c>
      <c r="D6" s="51"/>
      <c r="E6" s="51"/>
      <c r="F6" s="51"/>
      <c r="G6" s="55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4"/>
      <c r="W6" s="54"/>
      <c r="X6" s="33"/>
      <c r="Y6" s="75"/>
      <c r="Z6" s="51"/>
      <c r="AA6" s="76"/>
      <c r="AB6" s="86"/>
    </row>
    <row r="7" spans="1:28" ht="13.2" customHeight="1" x14ac:dyDescent="0.25">
      <c r="A7" s="4">
        <v>7</v>
      </c>
      <c r="B7" s="1"/>
      <c r="C7" s="59" t="s">
        <v>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4"/>
      <c r="W7" s="54"/>
      <c r="X7" s="33"/>
      <c r="Y7" s="75"/>
      <c r="Z7" s="51"/>
      <c r="AA7" s="76"/>
      <c r="AB7" s="86"/>
    </row>
    <row r="8" spans="1:28" ht="13.2" customHeight="1" x14ac:dyDescent="0.25">
      <c r="A8" s="4">
        <v>8</v>
      </c>
      <c r="B8" s="1"/>
      <c r="C8" s="59" t="s">
        <v>57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2">
        <v>0</v>
      </c>
      <c r="W8" s="52">
        <v>0</v>
      </c>
      <c r="X8" s="33"/>
      <c r="Y8" s="75">
        <f>(SUM(NPV({0,-2},,D8:W8))/2)/10</f>
        <v>0</v>
      </c>
      <c r="Z8" s="51">
        <f>(SUM(NPV({0,-2},D8:W8))/2)/10</f>
        <v>0</v>
      </c>
      <c r="AA8" s="76">
        <f t="shared" si="0"/>
        <v>0</v>
      </c>
      <c r="AB8" s="86">
        <f t="shared" ref="AB8:AB41" si="1">MAX(D8:W8)</f>
        <v>0</v>
      </c>
    </row>
    <row r="9" spans="1:28" ht="13.2" customHeight="1" x14ac:dyDescent="0.25">
      <c r="A9" s="4">
        <v>9</v>
      </c>
      <c r="B9" s="1"/>
      <c r="C9" s="59" t="s">
        <v>58</v>
      </c>
      <c r="D9" s="51">
        <v>0.5</v>
      </c>
      <c r="E9" s="51">
        <v>0</v>
      </c>
      <c r="F9" s="51">
        <v>0.2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3">
        <v>0</v>
      </c>
      <c r="V9" s="52">
        <v>0</v>
      </c>
      <c r="W9" s="52">
        <v>0</v>
      </c>
      <c r="X9" s="33"/>
      <c r="Y9" s="75">
        <f>(SUM(NPV({0,-2},,D9:W9))/2)/10</f>
        <v>6.9999999999999993E-2</v>
      </c>
      <c r="Z9" s="51">
        <f>(SUM(NPV({0,-2},D9:W9))/2)/10</f>
        <v>0</v>
      </c>
      <c r="AA9" s="76">
        <f t="shared" si="0"/>
        <v>6.9999999999999993E-2</v>
      </c>
      <c r="AB9" s="86">
        <f t="shared" si="1"/>
        <v>0.5</v>
      </c>
    </row>
    <row r="10" spans="1:28" ht="13.2" customHeight="1" x14ac:dyDescent="0.25">
      <c r="A10" s="4">
        <v>10</v>
      </c>
      <c r="B10" s="1"/>
      <c r="C10" s="59" t="s">
        <v>59</v>
      </c>
      <c r="D10" s="51">
        <v>0</v>
      </c>
      <c r="E10" s="51">
        <v>0</v>
      </c>
      <c r="F10" s="51">
        <v>0.6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3">
        <v>0</v>
      </c>
      <c r="V10" s="52">
        <v>0</v>
      </c>
      <c r="W10" s="52">
        <v>0</v>
      </c>
      <c r="X10" s="33"/>
      <c r="Y10" s="75">
        <f>(SUM(NPV({0,-2},,D10:W10))/2)/10</f>
        <v>0.06</v>
      </c>
      <c r="Z10" s="51">
        <f>(SUM(NPV({0,-2},D10:W10))/2)/10</f>
        <v>0</v>
      </c>
      <c r="AA10" s="76">
        <f t="shared" si="0"/>
        <v>0.06</v>
      </c>
      <c r="AB10" s="86">
        <f t="shared" si="1"/>
        <v>0.6</v>
      </c>
    </row>
    <row r="11" spans="1:28" ht="13.2" customHeight="1" x14ac:dyDescent="0.25">
      <c r="A11" s="4">
        <v>11</v>
      </c>
      <c r="B11" s="1"/>
      <c r="C11" s="59" t="s">
        <v>60</v>
      </c>
      <c r="D11" s="51">
        <v>3.2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2.06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2.62</v>
      </c>
      <c r="T11" s="51">
        <v>0</v>
      </c>
      <c r="U11" s="53">
        <v>0</v>
      </c>
      <c r="V11" s="52">
        <v>0</v>
      </c>
      <c r="W11" s="52">
        <v>1.509999999999998</v>
      </c>
      <c r="X11" s="33"/>
      <c r="Y11" s="75">
        <f>(SUM(NPV({0,-2},,D11:W11))/2)/10</f>
        <v>0.31999999999999995</v>
      </c>
      <c r="Z11" s="51">
        <f>(SUM(NPV({0,-2},D11:W11))/2)/10</f>
        <v>0.61899999999999977</v>
      </c>
      <c r="AA11" s="76">
        <f t="shared" si="0"/>
        <v>0.93899999999999972</v>
      </c>
      <c r="AB11" s="86">
        <f t="shared" si="1"/>
        <v>3.2</v>
      </c>
    </row>
    <row r="12" spans="1:28" ht="13.2" customHeight="1" x14ac:dyDescent="0.25">
      <c r="A12" s="4">
        <v>12</v>
      </c>
      <c r="B12" s="1"/>
      <c r="C12" s="59" t="s">
        <v>61</v>
      </c>
      <c r="D12" s="51">
        <v>0</v>
      </c>
      <c r="E12" s="51">
        <v>0</v>
      </c>
      <c r="F12" s="51">
        <v>0.5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1.27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3">
        <v>3.07</v>
      </c>
      <c r="V12" s="52">
        <v>0</v>
      </c>
      <c r="W12" s="52">
        <v>0</v>
      </c>
      <c r="X12" s="33"/>
      <c r="Y12" s="75">
        <f>(SUM(NPV({0,-2},,D12:W12))/2)/10</f>
        <v>0.17699999999999999</v>
      </c>
      <c r="Z12" s="51">
        <f>(SUM(NPV({0,-2},D12:W12))/2)/10</f>
        <v>0.307</v>
      </c>
      <c r="AA12" s="76">
        <f t="shared" si="0"/>
        <v>0.48399999999999999</v>
      </c>
      <c r="AB12" s="86">
        <f t="shared" si="1"/>
        <v>3.07</v>
      </c>
    </row>
    <row r="13" spans="1:28" ht="13.2" customHeight="1" x14ac:dyDescent="0.25">
      <c r="A13" s="4">
        <v>13</v>
      </c>
      <c r="B13" s="1"/>
      <c r="C13" s="59" t="s">
        <v>62</v>
      </c>
      <c r="D13" s="51">
        <v>0</v>
      </c>
      <c r="E13" s="51">
        <v>2</v>
      </c>
      <c r="F13" s="51">
        <v>0</v>
      </c>
      <c r="G13" s="51">
        <v>1</v>
      </c>
      <c r="H13" s="51">
        <v>0.6</v>
      </c>
      <c r="I13" s="51">
        <v>0.63</v>
      </c>
      <c r="J13" s="51">
        <v>0</v>
      </c>
      <c r="K13" s="51">
        <v>1.1399999999999999</v>
      </c>
      <c r="L13" s="51">
        <v>0.28000000000000003</v>
      </c>
      <c r="M13" s="51">
        <v>2.29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1.0900000000000001</v>
      </c>
      <c r="T13" s="51">
        <v>0</v>
      </c>
      <c r="U13" s="53">
        <v>0</v>
      </c>
      <c r="V13" s="52">
        <v>0</v>
      </c>
      <c r="W13" s="52">
        <v>0</v>
      </c>
      <c r="X13" s="33"/>
      <c r="Y13" s="75">
        <f>(SUM(NPV({0,-2},,D13:W13))/2)/10</f>
        <v>8.8000000000000078E-2</v>
      </c>
      <c r="Z13" s="51">
        <f>(SUM(NPV({0,-2},D13:W13))/2)/10</f>
        <v>0.81500000000000006</v>
      </c>
      <c r="AA13" s="76">
        <f t="shared" si="0"/>
        <v>0.90300000000000014</v>
      </c>
      <c r="AB13" s="86">
        <f t="shared" si="1"/>
        <v>2.29</v>
      </c>
    </row>
    <row r="14" spans="1:28" ht="13.2" customHeight="1" x14ac:dyDescent="0.25">
      <c r="A14" s="4">
        <v>14</v>
      </c>
      <c r="B14" s="1"/>
      <c r="C14" s="59" t="s">
        <v>63</v>
      </c>
      <c r="D14" s="51">
        <v>0</v>
      </c>
      <c r="E14" s="51">
        <v>3.4</v>
      </c>
      <c r="F14" s="51">
        <v>0</v>
      </c>
      <c r="G14" s="51">
        <v>3.4</v>
      </c>
      <c r="H14" s="51">
        <v>1.3</v>
      </c>
      <c r="I14" s="51">
        <v>0.74</v>
      </c>
      <c r="J14" s="51">
        <v>0.34</v>
      </c>
      <c r="K14" s="51">
        <v>0</v>
      </c>
      <c r="L14" s="51">
        <v>1.22</v>
      </c>
      <c r="M14" s="51">
        <v>0</v>
      </c>
      <c r="N14" s="51">
        <v>0.43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3">
        <v>0</v>
      </c>
      <c r="V14" s="52">
        <v>0</v>
      </c>
      <c r="W14" s="52">
        <v>0</v>
      </c>
      <c r="X14" s="33"/>
      <c r="Y14" s="75">
        <f>(SUM(NPV({0,-2},,D14:W14))/2)/10</f>
        <v>0.32899999999999996</v>
      </c>
      <c r="Z14" s="51">
        <f>(SUM(NPV({0,-2},D14:W14))/2)/10</f>
        <v>0.75400000000000011</v>
      </c>
      <c r="AA14" s="76">
        <f t="shared" si="0"/>
        <v>1.0830000000000002</v>
      </c>
      <c r="AB14" s="86">
        <f t="shared" si="1"/>
        <v>3.4</v>
      </c>
    </row>
    <row r="15" spans="1:28" ht="13.2" customHeight="1" x14ac:dyDescent="0.25">
      <c r="A15" s="4">
        <v>15</v>
      </c>
      <c r="B15" s="1"/>
      <c r="C15" s="59" t="s">
        <v>64</v>
      </c>
      <c r="D15" s="51">
        <v>0</v>
      </c>
      <c r="E15" s="51">
        <v>2.7</v>
      </c>
      <c r="F15" s="51">
        <v>0</v>
      </c>
      <c r="G15" s="51">
        <v>0.6</v>
      </c>
      <c r="H15" s="51">
        <v>0.9</v>
      </c>
      <c r="I15" s="51">
        <v>4.0999999999999996</v>
      </c>
      <c r="J15" s="51">
        <v>0.73</v>
      </c>
      <c r="K15" s="51">
        <v>0.31</v>
      </c>
      <c r="L15" s="51">
        <v>1.71</v>
      </c>
      <c r="M15" s="51">
        <v>2.11</v>
      </c>
      <c r="N15" s="51">
        <v>0.42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3">
        <v>0</v>
      </c>
      <c r="V15" s="52">
        <v>0</v>
      </c>
      <c r="W15" s="52">
        <v>0</v>
      </c>
      <c r="X15" s="33"/>
      <c r="Y15" s="75">
        <f>(SUM(NPV({0,-2},,D15:W15))/2)/10</f>
        <v>0.37600000000000006</v>
      </c>
      <c r="Z15" s="51">
        <f>(SUM(NPV({0,-2},D15:W15))/2)/10</f>
        <v>0.98199999999999998</v>
      </c>
      <c r="AA15" s="76">
        <f t="shared" si="0"/>
        <v>1.3580000000000001</v>
      </c>
      <c r="AB15" s="86">
        <f t="shared" si="1"/>
        <v>4.0999999999999996</v>
      </c>
    </row>
    <row r="16" spans="1:28" ht="13.2" customHeight="1" x14ac:dyDescent="0.25">
      <c r="A16" s="4">
        <v>16</v>
      </c>
      <c r="B16" s="1"/>
      <c r="C16" s="59" t="s">
        <v>65</v>
      </c>
      <c r="D16" s="51">
        <v>0</v>
      </c>
      <c r="E16" s="51">
        <v>3.8</v>
      </c>
      <c r="F16" s="51">
        <v>0</v>
      </c>
      <c r="G16" s="51">
        <v>2.8</v>
      </c>
      <c r="H16" s="51">
        <v>0.4</v>
      </c>
      <c r="I16" s="51">
        <v>1.99</v>
      </c>
      <c r="J16" s="51">
        <v>0.55000000000000004</v>
      </c>
      <c r="K16" s="51">
        <v>0</v>
      </c>
      <c r="L16" s="51">
        <v>2.16</v>
      </c>
      <c r="M16" s="51">
        <v>4.38</v>
      </c>
      <c r="N16" s="51">
        <v>0.26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3">
        <v>0.87</v>
      </c>
      <c r="V16" s="52">
        <v>0</v>
      </c>
      <c r="W16" s="52">
        <v>1.7900000000000205</v>
      </c>
      <c r="X16" s="33"/>
      <c r="Y16" s="75">
        <f>(SUM(NPV({0,-2},,D16:W16))/2)/10</f>
        <v>0.3370000000000003</v>
      </c>
      <c r="Z16" s="51">
        <f>(SUM(NPV({0,-2},D16:W16))/2)/10</f>
        <v>1.5630000000000022</v>
      </c>
      <c r="AA16" s="76">
        <f t="shared" si="0"/>
        <v>1.9000000000000026</v>
      </c>
      <c r="AB16" s="86">
        <f t="shared" si="1"/>
        <v>4.38</v>
      </c>
    </row>
    <row r="17" spans="1:28" ht="13.2" customHeight="1" x14ac:dyDescent="0.25">
      <c r="A17" s="4">
        <v>17</v>
      </c>
      <c r="B17" s="1"/>
      <c r="C17" s="59" t="s">
        <v>66</v>
      </c>
      <c r="D17" s="51">
        <v>1.5</v>
      </c>
      <c r="E17" s="51">
        <v>1</v>
      </c>
      <c r="F17" s="51">
        <v>0</v>
      </c>
      <c r="G17" s="51">
        <v>0</v>
      </c>
      <c r="H17" s="51">
        <v>0</v>
      </c>
      <c r="I17" s="51">
        <v>6.86</v>
      </c>
      <c r="J17" s="51">
        <v>0</v>
      </c>
      <c r="K17" s="51">
        <v>0</v>
      </c>
      <c r="L17" s="51">
        <v>1.31</v>
      </c>
      <c r="M17" s="51">
        <v>0</v>
      </c>
      <c r="N17" s="51">
        <v>0</v>
      </c>
      <c r="O17" s="51">
        <v>4.95</v>
      </c>
      <c r="P17" s="51">
        <v>0</v>
      </c>
      <c r="Q17" s="51">
        <v>0</v>
      </c>
      <c r="R17" s="51">
        <v>0.85</v>
      </c>
      <c r="S17" s="51">
        <v>0</v>
      </c>
      <c r="T17" s="51">
        <v>0</v>
      </c>
      <c r="U17" s="53">
        <v>0.6</v>
      </c>
      <c r="V17" s="52">
        <v>0</v>
      </c>
      <c r="W17" s="52">
        <v>0</v>
      </c>
      <c r="X17" s="33"/>
      <c r="Y17" s="75">
        <f>(SUM(NPV({0,-2},,D17:W17))/2)/10</f>
        <v>0.36600000000000021</v>
      </c>
      <c r="Z17" s="51">
        <f>(SUM(NPV({0,-2},D17:W17))/2)/10</f>
        <v>1.3410000000000002</v>
      </c>
      <c r="AA17" s="76">
        <f t="shared" si="0"/>
        <v>1.7070000000000003</v>
      </c>
      <c r="AB17" s="86">
        <f t="shared" si="1"/>
        <v>6.86</v>
      </c>
    </row>
    <row r="18" spans="1:28" ht="13.2" customHeight="1" x14ac:dyDescent="0.25">
      <c r="A18" s="4">
        <v>18</v>
      </c>
      <c r="B18" s="1"/>
      <c r="C18" s="59" t="s">
        <v>67</v>
      </c>
      <c r="D18" s="51">
        <v>0</v>
      </c>
      <c r="E18" s="51">
        <v>0</v>
      </c>
      <c r="F18" s="51">
        <v>0</v>
      </c>
      <c r="G18" s="51">
        <v>0</v>
      </c>
      <c r="H18" s="51">
        <v>0.3</v>
      </c>
      <c r="I18" s="51">
        <v>0</v>
      </c>
      <c r="J18" s="51">
        <v>0</v>
      </c>
      <c r="K18" s="51">
        <v>0</v>
      </c>
      <c r="L18" s="51">
        <v>3.04</v>
      </c>
      <c r="M18" s="51">
        <v>1.44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3">
        <v>0</v>
      </c>
      <c r="V18" s="52">
        <v>0</v>
      </c>
      <c r="W18" s="52">
        <v>0</v>
      </c>
      <c r="X18" s="33"/>
      <c r="Y18" s="75">
        <f>(SUM(NPV({0,-2},,D18:W18))/2)/10</f>
        <v>0.33399999999999996</v>
      </c>
      <c r="Z18" s="51">
        <f>(SUM(NPV({0,-2},D18:W18))/2)/10</f>
        <v>0.14399999999999996</v>
      </c>
      <c r="AA18" s="76">
        <f t="shared" si="0"/>
        <v>0.47799999999999992</v>
      </c>
      <c r="AB18" s="86">
        <f t="shared" si="1"/>
        <v>3.04</v>
      </c>
    </row>
    <row r="19" spans="1:28" ht="13.2" customHeight="1" x14ac:dyDescent="0.25">
      <c r="A19" s="4">
        <v>19</v>
      </c>
      <c r="B19" s="1"/>
      <c r="C19" s="59" t="s">
        <v>68</v>
      </c>
      <c r="D19" s="51">
        <v>0.3</v>
      </c>
      <c r="E19" s="51">
        <v>0.5</v>
      </c>
      <c r="F19" s="51">
        <v>0</v>
      </c>
      <c r="G19" s="51">
        <v>0</v>
      </c>
      <c r="H19" s="51">
        <v>1.5</v>
      </c>
      <c r="I19" s="51">
        <v>0.79</v>
      </c>
      <c r="J19" s="51">
        <v>0.31</v>
      </c>
      <c r="K19" s="51">
        <v>0</v>
      </c>
      <c r="L19" s="51">
        <v>1.52</v>
      </c>
      <c r="M19" s="51">
        <v>2.25</v>
      </c>
      <c r="N19" s="51">
        <v>0</v>
      </c>
      <c r="O19" s="51">
        <v>1.03</v>
      </c>
      <c r="P19" s="51">
        <v>0</v>
      </c>
      <c r="Q19" s="51">
        <v>1.37</v>
      </c>
      <c r="R19" s="51">
        <v>2.4</v>
      </c>
      <c r="S19" s="51">
        <v>0</v>
      </c>
      <c r="T19" s="51">
        <v>0</v>
      </c>
      <c r="U19" s="53">
        <v>0.49</v>
      </c>
      <c r="V19" s="52">
        <v>0</v>
      </c>
      <c r="W19" s="52">
        <v>3.6299999999999955</v>
      </c>
      <c r="X19" s="33"/>
      <c r="Y19" s="75">
        <f>(SUM(NPV({0,-2},,D19:W19))/2)/10</f>
        <v>0.60299999999999998</v>
      </c>
      <c r="Z19" s="51">
        <f>(SUM(NPV({0,-2},D19:W19))/2)/10</f>
        <v>1.0059999999999996</v>
      </c>
      <c r="AA19" s="76">
        <f t="shared" si="0"/>
        <v>1.6089999999999995</v>
      </c>
      <c r="AB19" s="86">
        <f t="shared" si="1"/>
        <v>3.6299999999999955</v>
      </c>
    </row>
    <row r="20" spans="1:28" ht="13.2" customHeight="1" x14ac:dyDescent="0.25">
      <c r="A20" s="4">
        <v>20</v>
      </c>
      <c r="B20" s="1"/>
      <c r="C20" s="59" t="s">
        <v>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1.28</v>
      </c>
      <c r="K20" s="51">
        <v>0</v>
      </c>
      <c r="L20" s="51">
        <v>1.49</v>
      </c>
      <c r="M20" s="51">
        <v>1.1499999999999999</v>
      </c>
      <c r="N20" s="51">
        <v>0</v>
      </c>
      <c r="O20" s="51">
        <v>0</v>
      </c>
      <c r="P20" s="51">
        <v>0</v>
      </c>
      <c r="Q20" s="51">
        <v>0</v>
      </c>
      <c r="R20" s="51">
        <v>0.33</v>
      </c>
      <c r="S20" s="51">
        <v>0</v>
      </c>
      <c r="T20" s="51">
        <v>0</v>
      </c>
      <c r="U20" s="53">
        <v>0</v>
      </c>
      <c r="V20" s="52">
        <v>0</v>
      </c>
      <c r="W20" s="52">
        <v>0</v>
      </c>
      <c r="X20" s="33"/>
      <c r="Y20" s="75">
        <f>(SUM(NPV({0,-2},,D20:W20))/2)/10</f>
        <v>0.31</v>
      </c>
      <c r="Z20" s="51">
        <f>(SUM(NPV({0,-2},D20:W20))/2)/10</f>
        <v>0.11499999999999999</v>
      </c>
      <c r="AA20" s="76">
        <f t="shared" si="0"/>
        <v>0.42499999999999999</v>
      </c>
      <c r="AB20" s="86">
        <f t="shared" si="1"/>
        <v>1.49</v>
      </c>
    </row>
    <row r="21" spans="1:28" ht="13.2" customHeight="1" x14ac:dyDescent="0.25">
      <c r="A21" s="4">
        <v>21</v>
      </c>
      <c r="B21" s="1"/>
      <c r="C21" s="59" t="s">
        <v>69</v>
      </c>
      <c r="D21" s="51">
        <v>0</v>
      </c>
      <c r="E21" s="51">
        <v>2.7</v>
      </c>
      <c r="F21" s="51">
        <v>0</v>
      </c>
      <c r="G21" s="51">
        <v>0</v>
      </c>
      <c r="H21" s="51">
        <v>4.2</v>
      </c>
      <c r="I21" s="51">
        <v>0</v>
      </c>
      <c r="J21" s="51">
        <v>0</v>
      </c>
      <c r="K21" s="51">
        <v>0</v>
      </c>
      <c r="L21" s="51">
        <v>4.82</v>
      </c>
      <c r="M21" s="51">
        <v>4.76</v>
      </c>
      <c r="N21" s="51">
        <v>0</v>
      </c>
      <c r="O21" s="51">
        <v>0.53</v>
      </c>
      <c r="P21" s="51">
        <v>0</v>
      </c>
      <c r="Q21" s="51">
        <v>0</v>
      </c>
      <c r="R21" s="51">
        <v>1.1000000000000001</v>
      </c>
      <c r="S21" s="51">
        <v>0.2</v>
      </c>
      <c r="T21" s="51">
        <v>0</v>
      </c>
      <c r="U21" s="53">
        <v>1.72</v>
      </c>
      <c r="V21" s="52">
        <v>0</v>
      </c>
      <c r="W21" s="52">
        <v>0</v>
      </c>
      <c r="X21" s="33"/>
      <c r="Y21" s="75">
        <f>(SUM(NPV({0,-2},,D21:W21))/2)/10</f>
        <v>1.012</v>
      </c>
      <c r="Z21" s="51">
        <f>(SUM(NPV({0,-2},D21:W21))/2)/10</f>
        <v>0.99099999999999999</v>
      </c>
      <c r="AA21" s="76">
        <f t="shared" si="0"/>
        <v>2.0030000000000001</v>
      </c>
      <c r="AB21" s="86">
        <f t="shared" si="1"/>
        <v>4.82</v>
      </c>
    </row>
    <row r="22" spans="1:28" ht="13.2" customHeight="1" x14ac:dyDescent="0.25">
      <c r="A22" s="4">
        <v>22</v>
      </c>
      <c r="B22" s="1"/>
      <c r="C22" s="59" t="s">
        <v>70</v>
      </c>
      <c r="D22" s="51">
        <v>0</v>
      </c>
      <c r="E22" s="51">
        <v>3.3</v>
      </c>
      <c r="F22" s="51">
        <v>0</v>
      </c>
      <c r="G22" s="51">
        <v>0</v>
      </c>
      <c r="H22" s="51">
        <v>1.5</v>
      </c>
      <c r="I22" s="51">
        <v>1.54</v>
      </c>
      <c r="J22" s="51">
        <v>0.67</v>
      </c>
      <c r="K22" s="51">
        <v>0</v>
      </c>
      <c r="L22" s="51">
        <v>3.12</v>
      </c>
      <c r="M22" s="51">
        <v>3.65</v>
      </c>
      <c r="N22" s="51">
        <v>1.43</v>
      </c>
      <c r="O22" s="51">
        <v>0</v>
      </c>
      <c r="P22" s="51">
        <v>0.95</v>
      </c>
      <c r="Q22" s="51">
        <v>2.95</v>
      </c>
      <c r="R22" s="51">
        <v>0</v>
      </c>
      <c r="S22" s="51">
        <v>0</v>
      </c>
      <c r="T22" s="51">
        <v>1.44</v>
      </c>
      <c r="U22" s="53">
        <v>0</v>
      </c>
      <c r="V22" s="52">
        <v>1.3500000000000227</v>
      </c>
      <c r="W22" s="52">
        <v>0</v>
      </c>
      <c r="X22" s="33"/>
      <c r="Y22" s="75">
        <f>(SUM(NPV({0,-2},,D22:W22))/2)/10</f>
        <v>1.0460000000000023</v>
      </c>
      <c r="Z22" s="51">
        <f>(SUM(NPV({0,-2},D22:W22))/2)/10</f>
        <v>1.1440000000000001</v>
      </c>
      <c r="AA22" s="76">
        <f t="shared" si="0"/>
        <v>2.1900000000000022</v>
      </c>
      <c r="AB22" s="86">
        <f t="shared" si="1"/>
        <v>3.65</v>
      </c>
    </row>
    <row r="23" spans="1:28" ht="13.2" customHeight="1" x14ac:dyDescent="0.25">
      <c r="A23" s="4">
        <v>23</v>
      </c>
      <c r="B23" s="1"/>
      <c r="C23" s="59" t="s">
        <v>71</v>
      </c>
      <c r="D23" s="51">
        <v>0</v>
      </c>
      <c r="E23" s="51">
        <v>0</v>
      </c>
      <c r="F23" s="51">
        <v>0</v>
      </c>
      <c r="G23" s="51">
        <v>0</v>
      </c>
      <c r="H23" s="51">
        <v>0.7</v>
      </c>
      <c r="I23" s="51">
        <v>0</v>
      </c>
      <c r="J23" s="51">
        <v>0.83</v>
      </c>
      <c r="K23" s="51">
        <v>0</v>
      </c>
      <c r="L23" s="51">
        <v>2.36</v>
      </c>
      <c r="M23" s="51">
        <v>0.31</v>
      </c>
      <c r="N23" s="51">
        <v>0</v>
      </c>
      <c r="O23" s="51">
        <v>0</v>
      </c>
      <c r="P23" s="51">
        <v>0</v>
      </c>
      <c r="Q23" s="51">
        <v>1.8</v>
      </c>
      <c r="R23" s="51">
        <v>0.36</v>
      </c>
      <c r="S23" s="51">
        <v>0</v>
      </c>
      <c r="T23" s="51">
        <v>0</v>
      </c>
      <c r="U23" s="53">
        <v>1.37</v>
      </c>
      <c r="V23" s="52">
        <v>0</v>
      </c>
      <c r="W23" s="52">
        <v>0</v>
      </c>
      <c r="X23" s="33"/>
      <c r="Y23" s="75">
        <f>(SUM(NPV({0,-2},,D23:W23))/2)/10</f>
        <v>0.42499999999999999</v>
      </c>
      <c r="Z23" s="51">
        <f>(SUM(NPV({0,-2},D23:W23))/2)/10</f>
        <v>0.34799999999999998</v>
      </c>
      <c r="AA23" s="76">
        <f t="shared" si="0"/>
        <v>0.77299999999999991</v>
      </c>
      <c r="AB23" s="86">
        <f t="shared" si="1"/>
        <v>2.36</v>
      </c>
    </row>
    <row r="24" spans="1:28" ht="13.2" customHeight="1" x14ac:dyDescent="0.25">
      <c r="A24" s="4">
        <v>24</v>
      </c>
      <c r="B24" s="1"/>
      <c r="C24" s="59" t="s">
        <v>72</v>
      </c>
      <c r="D24" s="51">
        <v>0</v>
      </c>
      <c r="E24" s="51">
        <v>0</v>
      </c>
      <c r="F24" s="51">
        <v>0.4</v>
      </c>
      <c r="G24" s="51">
        <v>0</v>
      </c>
      <c r="H24" s="51">
        <v>1.2</v>
      </c>
      <c r="I24" s="51">
        <v>6.08</v>
      </c>
      <c r="J24" s="51">
        <v>0</v>
      </c>
      <c r="K24" s="51">
        <v>1.32</v>
      </c>
      <c r="L24" s="51">
        <v>0.45</v>
      </c>
      <c r="M24" s="51">
        <v>2.98</v>
      </c>
      <c r="N24" s="51">
        <v>0</v>
      </c>
      <c r="O24" s="51">
        <v>0</v>
      </c>
      <c r="P24" s="51">
        <v>0.47</v>
      </c>
      <c r="Q24" s="51">
        <v>0</v>
      </c>
      <c r="R24" s="51">
        <v>1.24</v>
      </c>
      <c r="S24" s="51">
        <v>1.61</v>
      </c>
      <c r="T24" s="51">
        <v>0</v>
      </c>
      <c r="U24" s="53">
        <v>0</v>
      </c>
      <c r="V24" s="52">
        <v>0</v>
      </c>
      <c r="W24" s="52">
        <v>0.53999999999999204</v>
      </c>
      <c r="X24" s="33"/>
      <c r="Y24" s="75">
        <f>(SUM(NPV({0,-2},,D24:W24))/2)/10</f>
        <v>0.376</v>
      </c>
      <c r="Z24" s="51">
        <f>(SUM(NPV({0,-2},D24:W24))/2)/10</f>
        <v>1.2529999999999992</v>
      </c>
      <c r="AA24" s="76">
        <f t="shared" si="0"/>
        <v>1.6289999999999991</v>
      </c>
      <c r="AB24" s="86">
        <f t="shared" si="1"/>
        <v>6.08</v>
      </c>
    </row>
    <row r="25" spans="1:28" ht="13.2" customHeight="1" x14ac:dyDescent="0.25">
      <c r="A25" s="4">
        <v>25</v>
      </c>
      <c r="B25" s="1"/>
      <c r="C25" s="59" t="s">
        <v>73</v>
      </c>
      <c r="D25" s="51">
        <v>0</v>
      </c>
      <c r="E25" s="51">
        <v>1.4</v>
      </c>
      <c r="F25" s="51">
        <v>0</v>
      </c>
      <c r="G25" s="51">
        <v>1.7</v>
      </c>
      <c r="H25" s="51">
        <v>1</v>
      </c>
      <c r="I25" s="51">
        <v>0.9</v>
      </c>
      <c r="J25" s="51">
        <v>0.77</v>
      </c>
      <c r="K25" s="51">
        <v>5.07</v>
      </c>
      <c r="L25" s="51">
        <v>0</v>
      </c>
      <c r="M25" s="51">
        <v>3.87</v>
      </c>
      <c r="N25" s="51">
        <v>2.71</v>
      </c>
      <c r="O25" s="51">
        <v>1.0900000000000001</v>
      </c>
      <c r="P25" s="51">
        <v>0</v>
      </c>
      <c r="Q25" s="51">
        <v>1.78</v>
      </c>
      <c r="R25" s="51">
        <v>0.93</v>
      </c>
      <c r="S25" s="51">
        <v>3.94</v>
      </c>
      <c r="T25" s="51">
        <v>0</v>
      </c>
      <c r="U25" s="53">
        <v>2.35</v>
      </c>
      <c r="V25" s="52">
        <v>1.3400000000000034</v>
      </c>
      <c r="W25" s="52">
        <v>2.9300000000000068</v>
      </c>
      <c r="X25" s="33"/>
      <c r="Y25" s="75">
        <f>(SUM(NPV({0,-2},,D25:W25))/2)/10</f>
        <v>0.67500000000000049</v>
      </c>
      <c r="Z25" s="51">
        <f>(SUM(NPV({0,-2},D25:W25))/2)/10</f>
        <v>2.503000000000001</v>
      </c>
      <c r="AA25" s="76">
        <f t="shared" si="0"/>
        <v>3.1780000000000017</v>
      </c>
      <c r="AB25" s="86">
        <f t="shared" si="1"/>
        <v>5.07</v>
      </c>
    </row>
    <row r="26" spans="1:28" ht="13.2" customHeight="1" x14ac:dyDescent="0.25">
      <c r="A26" s="4">
        <v>26</v>
      </c>
      <c r="B26" s="1"/>
      <c r="C26" s="59" t="s">
        <v>74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1.26</v>
      </c>
      <c r="L26" s="51">
        <v>0.38</v>
      </c>
      <c r="M26" s="51">
        <v>4.2</v>
      </c>
      <c r="N26" s="51">
        <v>0</v>
      </c>
      <c r="O26" s="51">
        <v>4.32</v>
      </c>
      <c r="P26" s="51">
        <v>0</v>
      </c>
      <c r="Q26" s="51">
        <v>2.87</v>
      </c>
      <c r="R26" s="51">
        <v>0.51</v>
      </c>
      <c r="S26" s="51">
        <v>0</v>
      </c>
      <c r="T26" s="51">
        <v>0</v>
      </c>
      <c r="U26" s="53">
        <v>0</v>
      </c>
      <c r="V26" s="52">
        <v>0</v>
      </c>
      <c r="W26" s="52">
        <v>1.4000000000000057</v>
      </c>
      <c r="X26" s="33"/>
      <c r="Y26" s="75">
        <f>(SUM(NPV({0,-2},,D26:W26))/2)/10</f>
        <v>8.9000000000000051E-2</v>
      </c>
      <c r="Z26" s="51">
        <f>(SUM(NPV({0,-2},D26:W26))/2)/10</f>
        <v>1.4050000000000007</v>
      </c>
      <c r="AA26" s="76">
        <f t="shared" si="0"/>
        <v>1.4940000000000007</v>
      </c>
      <c r="AB26" s="86">
        <f t="shared" si="1"/>
        <v>4.32</v>
      </c>
    </row>
    <row r="27" spans="1:28" ht="13.2" customHeight="1" x14ac:dyDescent="0.25">
      <c r="A27" s="4">
        <v>27</v>
      </c>
      <c r="B27" s="1"/>
      <c r="C27" s="59" t="s">
        <v>75</v>
      </c>
      <c r="D27" s="51">
        <v>0</v>
      </c>
      <c r="E27" s="51">
        <v>0</v>
      </c>
      <c r="F27" s="51">
        <v>0</v>
      </c>
      <c r="G27" s="51">
        <v>0.6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6.31</v>
      </c>
      <c r="R27" s="51">
        <v>1.73</v>
      </c>
      <c r="S27" s="51">
        <v>5</v>
      </c>
      <c r="T27" s="51">
        <v>0</v>
      </c>
      <c r="U27" s="53">
        <v>1.93</v>
      </c>
      <c r="V27" s="52">
        <v>0</v>
      </c>
      <c r="W27" s="52">
        <v>1.9499999999999886</v>
      </c>
      <c r="X27" s="33"/>
      <c r="Y27" s="75">
        <f>(SUM(NPV({0,-2},,D27:W27))/2)/10</f>
        <v>0.17300000000000004</v>
      </c>
      <c r="Z27" s="51">
        <f>(SUM(NPV({0,-2},D27:W27))/2)/10</f>
        <v>1.5789999999999988</v>
      </c>
      <c r="AA27" s="76">
        <f t="shared" si="0"/>
        <v>1.7519999999999989</v>
      </c>
      <c r="AB27" s="86">
        <f t="shared" si="1"/>
        <v>6.31</v>
      </c>
    </row>
    <row r="28" spans="1:28" ht="13.2" customHeight="1" x14ac:dyDescent="0.25">
      <c r="A28" s="4">
        <v>28</v>
      </c>
      <c r="B28" s="1"/>
      <c r="C28" s="59" t="s">
        <v>76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1.7</v>
      </c>
      <c r="L28" s="51">
        <v>1.54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1.45</v>
      </c>
      <c r="S28" s="51">
        <v>6.05</v>
      </c>
      <c r="T28" s="51">
        <v>0</v>
      </c>
      <c r="U28" s="53">
        <v>3.34</v>
      </c>
      <c r="V28" s="52">
        <v>2.5999999999999943</v>
      </c>
      <c r="W28" s="52">
        <v>4.4499999999999886</v>
      </c>
      <c r="X28" s="33"/>
      <c r="Y28" s="75">
        <f>(SUM(NPV({0,-2},,D28:W28))/2)/10</f>
        <v>0.55899999999999939</v>
      </c>
      <c r="Z28" s="51">
        <f>(SUM(NPV({0,-2},D28:W28))/2)/10</f>
        <v>1.5539999999999989</v>
      </c>
      <c r="AA28" s="76">
        <f t="shared" si="0"/>
        <v>2.1129999999999982</v>
      </c>
      <c r="AB28" s="86">
        <f t="shared" si="1"/>
        <v>6.05</v>
      </c>
    </row>
    <row r="29" spans="1:28" ht="13.2" customHeight="1" x14ac:dyDescent="0.25">
      <c r="A29" s="4">
        <v>29</v>
      </c>
      <c r="B29" s="1"/>
      <c r="C29" s="59" t="s">
        <v>77</v>
      </c>
      <c r="D29" s="51">
        <v>0</v>
      </c>
      <c r="E29" s="51">
        <v>0</v>
      </c>
      <c r="F29" s="51">
        <v>0</v>
      </c>
      <c r="G29" s="51">
        <v>0</v>
      </c>
      <c r="H29" s="51">
        <v>1.2</v>
      </c>
      <c r="I29" s="51">
        <v>0</v>
      </c>
      <c r="J29" s="51">
        <v>0</v>
      </c>
      <c r="K29" s="51">
        <v>0.73</v>
      </c>
      <c r="L29" s="51">
        <v>0</v>
      </c>
      <c r="M29" s="51">
        <v>1.59</v>
      </c>
      <c r="N29" s="51">
        <v>0</v>
      </c>
      <c r="O29" s="51">
        <v>0</v>
      </c>
      <c r="P29" s="51">
        <v>0</v>
      </c>
      <c r="Q29" s="51">
        <v>0</v>
      </c>
      <c r="R29" s="51">
        <v>0.34</v>
      </c>
      <c r="S29" s="51">
        <v>1.34</v>
      </c>
      <c r="T29" s="51">
        <v>0</v>
      </c>
      <c r="U29" s="53">
        <v>0.69</v>
      </c>
      <c r="V29" s="52">
        <v>4.9399999999999977</v>
      </c>
      <c r="W29" s="52">
        <v>6.1100000000000136</v>
      </c>
      <c r="X29" s="33"/>
      <c r="Y29" s="75">
        <f>(SUM(NPV({0,-2},,D29:W29))/2)/10</f>
        <v>0.6479999999999998</v>
      </c>
      <c r="Z29" s="51">
        <f>(SUM(NPV({0,-2},D29:W29))/2)/10</f>
        <v>1.0460000000000014</v>
      </c>
      <c r="AA29" s="76">
        <f t="shared" si="0"/>
        <v>1.6940000000000013</v>
      </c>
      <c r="AB29" s="86">
        <f t="shared" si="1"/>
        <v>6.1100000000000136</v>
      </c>
    </row>
    <row r="30" spans="1:28" ht="13.2" customHeight="1" x14ac:dyDescent="0.25">
      <c r="A30" s="4">
        <v>30</v>
      </c>
      <c r="B30" s="1"/>
      <c r="C30" s="59" t="s">
        <v>78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1.55</v>
      </c>
      <c r="M30" s="51">
        <v>0.74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3">
        <v>0</v>
      </c>
      <c r="V30" s="52">
        <v>1.2599999999999909</v>
      </c>
      <c r="W30" s="52">
        <v>2.25</v>
      </c>
      <c r="X30" s="33"/>
      <c r="Y30" s="75">
        <f>(SUM(NPV({0,-2},,D30:W30))/2)/10</f>
        <v>0.28099999999999908</v>
      </c>
      <c r="Z30" s="51">
        <f>(SUM(NPV({0,-2},D30:W30))/2)/10</f>
        <v>0.29900000000000004</v>
      </c>
      <c r="AA30" s="76">
        <f t="shared" si="0"/>
        <v>0.57999999999999918</v>
      </c>
      <c r="AB30" s="86">
        <f t="shared" si="1"/>
        <v>2.25</v>
      </c>
    </row>
    <row r="31" spans="1:28" ht="13.2" customHeight="1" x14ac:dyDescent="0.25">
      <c r="A31" s="4">
        <v>31</v>
      </c>
      <c r="B31" s="1"/>
      <c r="C31" s="59" t="s">
        <v>79</v>
      </c>
      <c r="D31" s="51">
        <v>0</v>
      </c>
      <c r="E31" s="51">
        <v>0</v>
      </c>
      <c r="F31" s="51">
        <v>1.9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3">
        <v>0.81</v>
      </c>
      <c r="V31" s="52">
        <v>0</v>
      </c>
      <c r="W31" s="52">
        <v>0</v>
      </c>
      <c r="X31" s="33"/>
      <c r="Y31" s="75">
        <f>(SUM(NPV({0,-2},,D31:W31))/2)/10</f>
        <v>0.19</v>
      </c>
      <c r="Z31" s="51">
        <f>(SUM(NPV({0,-2},D31:W31))/2)/10</f>
        <v>8.1000000000000003E-2</v>
      </c>
      <c r="AA31" s="76">
        <f t="shared" si="0"/>
        <v>0.27100000000000002</v>
      </c>
      <c r="AB31" s="86">
        <f t="shared" si="1"/>
        <v>1.9</v>
      </c>
    </row>
    <row r="32" spans="1:28" ht="13.2" customHeight="1" x14ac:dyDescent="0.25">
      <c r="A32" s="4">
        <v>32</v>
      </c>
      <c r="B32" s="1"/>
      <c r="C32" s="59" t="s">
        <v>80</v>
      </c>
      <c r="D32" s="51">
        <v>0</v>
      </c>
      <c r="E32" s="51">
        <v>1</v>
      </c>
      <c r="F32" s="51">
        <v>1.7</v>
      </c>
      <c r="G32" s="51">
        <v>0</v>
      </c>
      <c r="H32" s="51">
        <v>0</v>
      </c>
      <c r="I32" s="51">
        <v>0</v>
      </c>
      <c r="J32" s="51">
        <v>0</v>
      </c>
      <c r="K32" s="51">
        <v>1.1399999999999999</v>
      </c>
      <c r="L32" s="51">
        <v>0</v>
      </c>
      <c r="M32" s="51">
        <v>0.89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3">
        <v>0</v>
      </c>
      <c r="V32" s="52">
        <v>0.82999999999998408</v>
      </c>
      <c r="W32" s="52">
        <v>0</v>
      </c>
      <c r="X32" s="33"/>
      <c r="Y32" s="75">
        <f>(SUM(NPV({0,-2},,D32:W32))/2)/10</f>
        <v>0.25299999999999839</v>
      </c>
      <c r="Z32" s="51">
        <f>(SUM(NPV({0,-2},D32:W32))/2)/10</f>
        <v>0.30299999999999999</v>
      </c>
      <c r="AA32" s="76">
        <f t="shared" si="0"/>
        <v>0.55599999999999838</v>
      </c>
      <c r="AB32" s="86">
        <f t="shared" si="1"/>
        <v>1.7</v>
      </c>
    </row>
    <row r="33" spans="1:28" ht="13.2" customHeight="1" x14ac:dyDescent="0.25">
      <c r="A33" s="4">
        <v>33</v>
      </c>
      <c r="B33" s="1"/>
      <c r="C33" s="59" t="s">
        <v>81</v>
      </c>
      <c r="D33" s="51">
        <v>0</v>
      </c>
      <c r="E33" s="51">
        <v>3.4</v>
      </c>
      <c r="F33" s="51">
        <v>2.1</v>
      </c>
      <c r="G33" s="51">
        <v>0</v>
      </c>
      <c r="H33" s="51">
        <v>0</v>
      </c>
      <c r="I33" s="51">
        <v>0</v>
      </c>
      <c r="J33" s="51">
        <v>2.62</v>
      </c>
      <c r="K33" s="51">
        <v>0</v>
      </c>
      <c r="L33" s="51">
        <v>0</v>
      </c>
      <c r="M33" s="51">
        <v>0.81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3">
        <v>0</v>
      </c>
      <c r="V33" s="52">
        <v>0</v>
      </c>
      <c r="W33" s="52">
        <v>1.539999999999992</v>
      </c>
      <c r="X33" s="33"/>
      <c r="Y33" s="75">
        <f>(SUM(NPV({0,-2},,D33:W33))/2)/10</f>
        <v>0.47200000000000009</v>
      </c>
      <c r="Z33" s="51">
        <f>(SUM(NPV({0,-2},D33:W33))/2)/10</f>
        <v>0.57499999999999929</v>
      </c>
      <c r="AA33" s="76">
        <f t="shared" si="0"/>
        <v>1.0469999999999993</v>
      </c>
      <c r="AB33" s="86">
        <f t="shared" si="1"/>
        <v>3.4</v>
      </c>
    </row>
    <row r="34" spans="1:28" ht="13.2" customHeight="1" x14ac:dyDescent="0.25">
      <c r="A34" s="4">
        <v>34</v>
      </c>
      <c r="B34" s="1"/>
      <c r="C34" s="59" t="s">
        <v>82</v>
      </c>
      <c r="D34" s="51">
        <v>0</v>
      </c>
      <c r="E34" s="51">
        <v>0</v>
      </c>
      <c r="F34" s="51">
        <v>1.9</v>
      </c>
      <c r="G34" s="51">
        <v>0</v>
      </c>
      <c r="H34" s="51">
        <v>1.5</v>
      </c>
      <c r="I34" s="51">
        <v>0</v>
      </c>
      <c r="J34" s="51">
        <v>0.39</v>
      </c>
      <c r="K34" s="51">
        <v>1.1599999999999999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3">
        <v>0</v>
      </c>
      <c r="V34" s="52">
        <v>4.4500000000000171</v>
      </c>
      <c r="W34" s="52">
        <v>0</v>
      </c>
      <c r="X34" s="33"/>
      <c r="Y34" s="75">
        <f>(SUM(NPV({0,-2},,D34:W34))/2)/10</f>
        <v>0.82400000000000162</v>
      </c>
      <c r="Z34" s="51">
        <f>(SUM(NPV({0,-2},D34:W34))/2)/10</f>
        <v>0.11599999999999996</v>
      </c>
      <c r="AA34" s="76">
        <f t="shared" si="0"/>
        <v>0.94000000000000161</v>
      </c>
      <c r="AB34" s="86">
        <f t="shared" si="1"/>
        <v>4.4500000000000171</v>
      </c>
    </row>
    <row r="35" spans="1:28" ht="13.2" customHeight="1" x14ac:dyDescent="0.25">
      <c r="A35" s="4">
        <v>35</v>
      </c>
      <c r="B35" s="1"/>
      <c r="C35" s="59" t="s">
        <v>83</v>
      </c>
      <c r="D35" s="51">
        <v>0</v>
      </c>
      <c r="E35" s="51">
        <v>0</v>
      </c>
      <c r="F35" s="51">
        <v>0</v>
      </c>
      <c r="G35" s="51">
        <v>2.9</v>
      </c>
      <c r="H35" s="51">
        <v>0</v>
      </c>
      <c r="I35" s="51">
        <v>1.58</v>
      </c>
      <c r="J35" s="51">
        <v>0.82</v>
      </c>
      <c r="K35" s="51">
        <v>0.83</v>
      </c>
      <c r="L35" s="51">
        <v>0</v>
      </c>
      <c r="M35" s="51">
        <v>0</v>
      </c>
      <c r="N35" s="51">
        <v>0</v>
      </c>
      <c r="O35" s="51">
        <v>2.78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3">
        <v>0</v>
      </c>
      <c r="V35" s="52">
        <v>0</v>
      </c>
      <c r="W35" s="52">
        <v>1.2299999999999898</v>
      </c>
      <c r="X35" s="33"/>
      <c r="Y35" s="75">
        <f>(SUM(NPV({0,-2},,D35:W35))/2)/10</f>
        <v>8.2000000000000031E-2</v>
      </c>
      <c r="Z35" s="51">
        <f>(SUM(NPV({0,-2},D35:W35))/2)/10</f>
        <v>0.93199999999999894</v>
      </c>
      <c r="AA35" s="76">
        <f t="shared" si="0"/>
        <v>1.0139999999999989</v>
      </c>
      <c r="AB35" s="86">
        <f t="shared" si="1"/>
        <v>2.9</v>
      </c>
    </row>
    <row r="36" spans="1:28" ht="13.2" customHeight="1" x14ac:dyDescent="0.25">
      <c r="A36" s="4">
        <v>36</v>
      </c>
      <c r="B36" s="1"/>
      <c r="C36" s="59" t="s">
        <v>84</v>
      </c>
      <c r="D36" s="51">
        <v>0</v>
      </c>
      <c r="E36" s="51">
        <v>4</v>
      </c>
      <c r="F36" s="51">
        <v>0</v>
      </c>
      <c r="G36" s="51">
        <v>0</v>
      </c>
      <c r="H36" s="51">
        <v>0</v>
      </c>
      <c r="I36" s="51">
        <v>5.54</v>
      </c>
      <c r="J36" s="51">
        <v>0</v>
      </c>
      <c r="K36" s="51">
        <v>0</v>
      </c>
      <c r="L36" s="51">
        <v>0</v>
      </c>
      <c r="M36" s="51">
        <v>0</v>
      </c>
      <c r="N36" s="51">
        <v>0.93</v>
      </c>
      <c r="O36" s="51">
        <v>0</v>
      </c>
      <c r="P36" s="51">
        <v>1.1299999999999999</v>
      </c>
      <c r="Q36" s="51">
        <v>5.0599999999999996</v>
      </c>
      <c r="R36" s="51">
        <v>0</v>
      </c>
      <c r="S36" s="51">
        <v>0</v>
      </c>
      <c r="T36" s="51">
        <v>0</v>
      </c>
      <c r="U36" s="53">
        <v>0</v>
      </c>
      <c r="V36" s="52">
        <v>0</v>
      </c>
      <c r="W36" s="52">
        <v>2.1399999999999864</v>
      </c>
      <c r="X36" s="33"/>
      <c r="Y36" s="75">
        <f>(SUM(NPV({0,-2},,D36:W36))/2)/10</f>
        <v>0.20599999999999988</v>
      </c>
      <c r="Z36" s="51">
        <f>(SUM(NPV({0,-2},D36:W36))/2)/10</f>
        <v>1.6739999999999984</v>
      </c>
      <c r="AA36" s="76">
        <f t="shared" si="0"/>
        <v>1.8799999999999983</v>
      </c>
      <c r="AB36" s="86">
        <f t="shared" si="1"/>
        <v>5.54</v>
      </c>
    </row>
    <row r="37" spans="1:28" ht="13.2" customHeight="1" x14ac:dyDescent="0.25">
      <c r="A37" s="4">
        <v>37</v>
      </c>
      <c r="B37" s="1"/>
      <c r="C37" s="59" t="s">
        <v>2</v>
      </c>
      <c r="D37" s="51">
        <v>0</v>
      </c>
      <c r="E37" s="51">
        <v>0</v>
      </c>
      <c r="F37" s="51">
        <v>0</v>
      </c>
      <c r="G37" s="51">
        <v>0.2</v>
      </c>
      <c r="H37" s="51">
        <v>0.5</v>
      </c>
      <c r="I37" s="51">
        <v>0</v>
      </c>
      <c r="J37" s="51">
        <v>2.2000000000000002</v>
      </c>
      <c r="K37" s="51">
        <v>2.96</v>
      </c>
      <c r="L37" s="51">
        <v>1.2</v>
      </c>
      <c r="M37" s="51">
        <v>0.5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3.45</v>
      </c>
      <c r="T37" s="51">
        <v>0</v>
      </c>
      <c r="U37" s="53">
        <v>0</v>
      </c>
      <c r="V37" s="52">
        <v>0.90999999999999659</v>
      </c>
      <c r="W37" s="52">
        <v>1.5999999999999943</v>
      </c>
      <c r="X37" s="33"/>
      <c r="Y37" s="75">
        <f>(SUM(NPV({0,-2},,D37:W37))/2)/10</f>
        <v>0.48099999999999971</v>
      </c>
      <c r="Z37" s="51">
        <f>(SUM(NPV({0,-2},D37:W37))/2)/10</f>
        <v>0.87099999999999955</v>
      </c>
      <c r="AA37" s="76">
        <f t="shared" si="0"/>
        <v>1.3519999999999992</v>
      </c>
      <c r="AB37" s="86">
        <f t="shared" si="1"/>
        <v>3.45</v>
      </c>
    </row>
    <row r="38" spans="1:28" ht="13.2" customHeight="1" x14ac:dyDescent="0.25">
      <c r="A38" s="4">
        <v>38</v>
      </c>
      <c r="B38" s="1"/>
      <c r="C38" s="59" t="s">
        <v>85</v>
      </c>
      <c r="D38" s="51">
        <v>0</v>
      </c>
      <c r="E38" s="51">
        <v>0</v>
      </c>
      <c r="F38" s="51">
        <v>2.1</v>
      </c>
      <c r="G38" s="51">
        <v>0</v>
      </c>
      <c r="H38" s="51">
        <v>0.6</v>
      </c>
      <c r="I38" s="51">
        <v>0</v>
      </c>
      <c r="J38" s="51">
        <v>0.39</v>
      </c>
      <c r="K38" s="51">
        <v>0</v>
      </c>
      <c r="L38" s="51">
        <v>0.48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3">
        <v>0.44</v>
      </c>
      <c r="V38" s="52">
        <v>0</v>
      </c>
      <c r="W38" s="52">
        <v>1.4799999999999898</v>
      </c>
      <c r="X38" s="33"/>
      <c r="Y38" s="75">
        <f>(SUM(NPV({0,-2},,D38:W38))/2)/10</f>
        <v>0.35700000000000004</v>
      </c>
      <c r="Z38" s="51">
        <f>(SUM(NPV({0,-2},D38:W38))/2)/10</f>
        <v>0.191999999999999</v>
      </c>
      <c r="AA38" s="76">
        <f t="shared" si="0"/>
        <v>0.54899999999999904</v>
      </c>
      <c r="AB38" s="86">
        <f t="shared" si="1"/>
        <v>2.1</v>
      </c>
    </row>
    <row r="39" spans="1:28" ht="13.2" customHeight="1" x14ac:dyDescent="0.25">
      <c r="A39" s="4">
        <v>39</v>
      </c>
      <c r="B39" s="1"/>
      <c r="C39" s="59" t="s">
        <v>86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0.71</v>
      </c>
      <c r="K39" s="51">
        <v>0</v>
      </c>
      <c r="L39" s="51">
        <v>0.62</v>
      </c>
      <c r="M39" s="51">
        <v>0</v>
      </c>
      <c r="N39" s="51">
        <v>3.97</v>
      </c>
      <c r="O39" s="51">
        <v>0</v>
      </c>
      <c r="P39" s="51">
        <v>0</v>
      </c>
      <c r="Q39" s="51">
        <v>2.5</v>
      </c>
      <c r="R39" s="51">
        <v>2.09</v>
      </c>
      <c r="S39" s="51">
        <v>0</v>
      </c>
      <c r="T39" s="51">
        <v>0</v>
      </c>
      <c r="U39" s="53">
        <v>0</v>
      </c>
      <c r="V39" s="52">
        <v>0</v>
      </c>
      <c r="W39" s="52">
        <v>0</v>
      </c>
      <c r="X39" s="33"/>
      <c r="Y39" s="75">
        <f>(SUM(NPV({0,-2},,D39:W39))/2)/10</f>
        <v>0.7390000000000001</v>
      </c>
      <c r="Z39" s="51">
        <f>(SUM(NPV({0,-2},D39:W39))/2)/10</f>
        <v>0.25</v>
      </c>
      <c r="AA39" s="76">
        <f t="shared" si="0"/>
        <v>0.9890000000000001</v>
      </c>
      <c r="AB39" s="86">
        <f t="shared" si="1"/>
        <v>3.97</v>
      </c>
    </row>
    <row r="40" spans="1:28" ht="13.2" customHeight="1" x14ac:dyDescent="0.25">
      <c r="A40" s="4">
        <v>40</v>
      </c>
      <c r="B40" s="1"/>
      <c r="C40" s="59" t="s">
        <v>87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1.23</v>
      </c>
      <c r="K40" s="51">
        <v>0</v>
      </c>
      <c r="L40" s="51">
        <v>0</v>
      </c>
      <c r="M40" s="51">
        <v>0</v>
      </c>
      <c r="N40" s="51">
        <v>1.1200000000000001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3">
        <v>0</v>
      </c>
      <c r="V40" s="52">
        <v>0</v>
      </c>
      <c r="W40" s="52">
        <v>0.57000000000000739</v>
      </c>
      <c r="X40" s="33"/>
      <c r="Y40" s="75">
        <f>(SUM(NPV({0,-2},,D40:W40))/2)/10</f>
        <v>0.23500000000000001</v>
      </c>
      <c r="Z40" s="51">
        <f>(SUM(NPV({0,-2},D40:W40))/2)/10</f>
        <v>5.7000000000000738E-2</v>
      </c>
      <c r="AA40" s="76">
        <f t="shared" si="0"/>
        <v>0.29200000000000076</v>
      </c>
      <c r="AB40" s="86">
        <f t="shared" si="1"/>
        <v>1.23</v>
      </c>
    </row>
    <row r="41" spans="1:28" ht="13.2" customHeight="1" x14ac:dyDescent="0.25">
      <c r="A41" s="4">
        <v>41</v>
      </c>
      <c r="B41" s="1"/>
      <c r="C41" s="59" t="s">
        <v>3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3">
        <v>0</v>
      </c>
      <c r="V41" s="52">
        <v>0</v>
      </c>
      <c r="W41" s="52">
        <v>0</v>
      </c>
      <c r="X41" s="33"/>
      <c r="Y41" s="75">
        <f>(SUM(NPV({0,-2},,D41:W41))/2)/10</f>
        <v>0</v>
      </c>
      <c r="Z41" s="51">
        <f>(SUM(NPV({0,-2},D41:W41))/2)/10</f>
        <v>0</v>
      </c>
      <c r="AA41" s="76">
        <f t="shared" si="0"/>
        <v>0</v>
      </c>
      <c r="AB41" s="86">
        <f t="shared" si="1"/>
        <v>0</v>
      </c>
    </row>
    <row r="42" spans="1:28" ht="13.2" customHeight="1" x14ac:dyDescent="0.25">
      <c r="A42" s="4">
        <v>42</v>
      </c>
      <c r="B42" s="1"/>
      <c r="C42" s="59" t="s">
        <v>4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4"/>
      <c r="W42" s="52"/>
      <c r="X42" s="33"/>
      <c r="Y42" s="75"/>
      <c r="Z42" s="51"/>
      <c r="AA42" s="76"/>
      <c r="AB42" s="86"/>
    </row>
    <row r="43" spans="1:28" ht="13.2" customHeight="1" x14ac:dyDescent="0.25">
      <c r="A43" s="4">
        <v>43</v>
      </c>
      <c r="B43" s="1"/>
      <c r="C43" s="59" t="s">
        <v>4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4"/>
      <c r="W43" s="52"/>
      <c r="X43" s="33"/>
      <c r="Y43" s="75"/>
      <c r="Z43" s="51"/>
      <c r="AA43" s="76"/>
      <c r="AB43" s="86"/>
    </row>
    <row r="44" spans="1:28" ht="13.2" customHeight="1" x14ac:dyDescent="0.25">
      <c r="A44" s="4">
        <v>44</v>
      </c>
      <c r="B44" s="1"/>
      <c r="C44" s="59" t="s">
        <v>4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4"/>
      <c r="W44" s="52"/>
      <c r="X44" s="33"/>
      <c r="Y44" s="75"/>
      <c r="Z44" s="51"/>
      <c r="AA44" s="76"/>
      <c r="AB44" s="86"/>
    </row>
    <row r="45" spans="1:28" ht="13.2" customHeight="1" x14ac:dyDescent="0.25">
      <c r="A45" s="4">
        <v>45</v>
      </c>
      <c r="B45" s="1"/>
      <c r="C45" s="59" t="s">
        <v>88</v>
      </c>
      <c r="D45" s="51">
        <v>0</v>
      </c>
      <c r="E45" s="51">
        <v>0</v>
      </c>
      <c r="F45" s="51">
        <v>5.5</v>
      </c>
      <c r="G45" s="51">
        <v>0.8</v>
      </c>
      <c r="H45" s="51">
        <v>0</v>
      </c>
      <c r="I45" s="51">
        <v>0</v>
      </c>
      <c r="J45" s="51">
        <v>4.33</v>
      </c>
      <c r="K45" s="51">
        <v>0.27</v>
      </c>
      <c r="L45" s="51">
        <v>3.76</v>
      </c>
      <c r="M45" s="51">
        <v>3.26</v>
      </c>
      <c r="N45" s="51">
        <v>4.72</v>
      </c>
      <c r="O45" s="51">
        <v>0</v>
      </c>
      <c r="P45" s="51">
        <v>1.39</v>
      </c>
      <c r="Q45" s="51">
        <v>4.9400000000000004</v>
      </c>
      <c r="R45" s="51">
        <v>0</v>
      </c>
      <c r="S45" s="51">
        <v>3.82</v>
      </c>
      <c r="T45" s="51">
        <v>0</v>
      </c>
      <c r="U45" s="53">
        <v>0.19</v>
      </c>
      <c r="V45" s="52">
        <v>0.12999999999999545</v>
      </c>
      <c r="W45" s="52">
        <v>0.56000000000000227</v>
      </c>
      <c r="X45" s="33"/>
      <c r="Y45" s="75">
        <f>(SUM(NPV({0,-2},,D45:W45))/2)/10</f>
        <v>1.9829999999999994</v>
      </c>
      <c r="Z45" s="51">
        <f>(SUM(NPV({0,-2},D45:W45))/2)/10</f>
        <v>1.3840000000000001</v>
      </c>
      <c r="AA45" s="76">
        <f t="shared" si="0"/>
        <v>3.3669999999999995</v>
      </c>
      <c r="AB45" s="86">
        <f t="shared" ref="AB45:AB89" si="2">MAX(D45:W45)</f>
        <v>5.5</v>
      </c>
    </row>
    <row r="46" spans="1:28" ht="13.2" customHeight="1" x14ac:dyDescent="0.25">
      <c r="A46" s="4">
        <v>46</v>
      </c>
      <c r="B46" s="1"/>
      <c r="C46" s="59" t="s">
        <v>5</v>
      </c>
      <c r="D46" s="51">
        <v>0</v>
      </c>
      <c r="E46" s="51">
        <v>0</v>
      </c>
      <c r="F46" s="51">
        <v>1</v>
      </c>
      <c r="G46" s="51">
        <v>3.1</v>
      </c>
      <c r="H46" s="51">
        <v>0</v>
      </c>
      <c r="I46" s="51">
        <v>1.82</v>
      </c>
      <c r="J46" s="51">
        <v>2.83</v>
      </c>
      <c r="K46" s="51">
        <v>1.8</v>
      </c>
      <c r="L46" s="51">
        <v>1.58</v>
      </c>
      <c r="M46" s="51">
        <v>1.72</v>
      </c>
      <c r="N46" s="51">
        <v>2.87</v>
      </c>
      <c r="O46" s="51">
        <v>2.72</v>
      </c>
      <c r="P46" s="51">
        <v>0</v>
      </c>
      <c r="Q46" s="51">
        <v>4.0599999999999996</v>
      </c>
      <c r="R46" s="51">
        <v>1.04</v>
      </c>
      <c r="S46" s="51">
        <v>4.72</v>
      </c>
      <c r="T46" s="51">
        <v>0</v>
      </c>
      <c r="U46" s="53">
        <v>0</v>
      </c>
      <c r="V46" s="52">
        <v>1.0699999999999932</v>
      </c>
      <c r="W46" s="52">
        <v>0</v>
      </c>
      <c r="X46" s="33"/>
      <c r="Y46" s="75">
        <f>(SUM(NPV({0,-2},,D46:W46))/2)/10</f>
        <v>1.0389999999999993</v>
      </c>
      <c r="Z46" s="51">
        <f>(SUM(NPV({0,-2},D46:W46))/2)/10</f>
        <v>1.9939999999999998</v>
      </c>
      <c r="AA46" s="76">
        <f t="shared" si="0"/>
        <v>3.032999999999999</v>
      </c>
      <c r="AB46" s="86">
        <f t="shared" si="2"/>
        <v>4.72</v>
      </c>
    </row>
    <row r="47" spans="1:28" ht="13.2" customHeight="1" x14ac:dyDescent="0.25">
      <c r="A47" s="4">
        <v>47</v>
      </c>
      <c r="B47" s="1"/>
      <c r="C47" s="59" t="s">
        <v>89</v>
      </c>
      <c r="D47" s="51">
        <v>0</v>
      </c>
      <c r="E47" s="51">
        <v>0.8</v>
      </c>
      <c r="F47" s="51">
        <v>0.6</v>
      </c>
      <c r="G47" s="51">
        <v>5.3</v>
      </c>
      <c r="H47" s="51">
        <v>0</v>
      </c>
      <c r="I47" s="51">
        <v>2.12</v>
      </c>
      <c r="J47" s="51">
        <v>1.01</v>
      </c>
      <c r="K47" s="51">
        <v>0.92</v>
      </c>
      <c r="L47" s="51">
        <v>0.4</v>
      </c>
      <c r="M47" s="51">
        <v>2.25</v>
      </c>
      <c r="N47" s="51">
        <v>1.1599999999999999</v>
      </c>
      <c r="O47" s="51">
        <v>0.62</v>
      </c>
      <c r="P47" s="51">
        <v>0</v>
      </c>
      <c r="Q47" s="51">
        <v>4.5999999999999996</v>
      </c>
      <c r="R47" s="51">
        <v>0</v>
      </c>
      <c r="S47" s="51">
        <v>3.87</v>
      </c>
      <c r="T47" s="51">
        <v>5.2</v>
      </c>
      <c r="U47" s="53">
        <v>0</v>
      </c>
      <c r="V47" s="52">
        <v>0</v>
      </c>
      <c r="W47" s="52">
        <v>7.4399999999999977</v>
      </c>
      <c r="X47" s="33"/>
      <c r="Y47" s="75">
        <f>(SUM(NPV({0,-2},,D47:W47))/2)/10</f>
        <v>0.83700000000000008</v>
      </c>
      <c r="Z47" s="51">
        <f>(SUM(NPV({0,-2},D47:W47))/2)/10</f>
        <v>2.7919999999999998</v>
      </c>
      <c r="AA47" s="76">
        <f t="shared" si="0"/>
        <v>3.629</v>
      </c>
      <c r="AB47" s="86">
        <f t="shared" si="2"/>
        <v>7.4399999999999977</v>
      </c>
    </row>
    <row r="48" spans="1:28" ht="13.2" customHeight="1" x14ac:dyDescent="0.25">
      <c r="A48" s="4">
        <v>48</v>
      </c>
      <c r="B48" s="1"/>
      <c r="C48" s="59" t="s">
        <v>6</v>
      </c>
      <c r="D48" s="51">
        <v>0</v>
      </c>
      <c r="E48" s="51">
        <v>0</v>
      </c>
      <c r="F48" s="51">
        <v>3.4</v>
      </c>
      <c r="G48" s="51">
        <v>1.3</v>
      </c>
      <c r="H48" s="51">
        <v>0</v>
      </c>
      <c r="I48" s="51">
        <v>3.92</v>
      </c>
      <c r="J48" s="51">
        <v>1.53</v>
      </c>
      <c r="K48" s="51">
        <v>0</v>
      </c>
      <c r="L48" s="51">
        <v>2.0299999999999998</v>
      </c>
      <c r="M48" s="51">
        <v>3.48</v>
      </c>
      <c r="N48" s="51">
        <v>0</v>
      </c>
      <c r="O48" s="51">
        <v>0</v>
      </c>
      <c r="P48" s="51">
        <v>0</v>
      </c>
      <c r="Q48" s="51">
        <v>6.24</v>
      </c>
      <c r="R48" s="51">
        <v>0</v>
      </c>
      <c r="S48" s="51">
        <v>1.44</v>
      </c>
      <c r="T48" s="51">
        <v>0</v>
      </c>
      <c r="U48" s="53">
        <v>2.2799999999999998</v>
      </c>
      <c r="V48" s="52">
        <v>1.6200000000000045</v>
      </c>
      <c r="W48" s="52">
        <v>2.3000000000000114</v>
      </c>
      <c r="X48" s="33"/>
      <c r="Y48" s="75">
        <f>(SUM(NPV({0,-2},,D48:W48))/2)/10</f>
        <v>0.85800000000000054</v>
      </c>
      <c r="Z48" s="51">
        <f>(SUM(NPV({0,-2},D48:W48))/2)/10</f>
        <v>2.096000000000001</v>
      </c>
      <c r="AA48" s="76">
        <f t="shared" si="0"/>
        <v>2.9540000000000015</v>
      </c>
      <c r="AB48" s="86">
        <f t="shared" si="2"/>
        <v>6.24</v>
      </c>
    </row>
    <row r="49" spans="1:28" ht="13.2" customHeight="1" x14ac:dyDescent="0.25">
      <c r="A49" s="4">
        <v>49</v>
      </c>
      <c r="B49" s="1"/>
      <c r="C49" s="59" t="s">
        <v>90</v>
      </c>
      <c r="D49" s="51">
        <v>0</v>
      </c>
      <c r="E49" s="51">
        <v>0</v>
      </c>
      <c r="F49" s="51">
        <v>0.5</v>
      </c>
      <c r="G49" s="51">
        <v>1.9</v>
      </c>
      <c r="H49" s="51">
        <v>0.9</v>
      </c>
      <c r="I49" s="51">
        <v>0.4</v>
      </c>
      <c r="J49" s="51">
        <v>1.17</v>
      </c>
      <c r="K49" s="51">
        <v>3</v>
      </c>
      <c r="L49" s="51">
        <v>0.31</v>
      </c>
      <c r="M49" s="51">
        <v>4.67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4.71</v>
      </c>
      <c r="T49" s="51">
        <v>0</v>
      </c>
      <c r="U49" s="53">
        <v>0</v>
      </c>
      <c r="V49" s="52">
        <v>1.2299999999999613</v>
      </c>
      <c r="W49" s="52">
        <v>0</v>
      </c>
      <c r="X49" s="33"/>
      <c r="Y49" s="75">
        <f>(SUM(NPV({0,-2},,D49:W49))/2)/10</f>
        <v>0.41099999999999604</v>
      </c>
      <c r="Z49" s="51">
        <f>(SUM(NPV({0,-2},D49:W49))/2)/10</f>
        <v>1.468</v>
      </c>
      <c r="AA49" s="76">
        <f t="shared" si="0"/>
        <v>1.878999999999996</v>
      </c>
      <c r="AB49" s="86">
        <f t="shared" si="2"/>
        <v>4.71</v>
      </c>
    </row>
    <row r="50" spans="1:28" ht="13.2" customHeight="1" x14ac:dyDescent="0.25">
      <c r="A50" s="4">
        <v>50</v>
      </c>
      <c r="B50" s="1"/>
      <c r="C50" s="59" t="s">
        <v>7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0.63</v>
      </c>
      <c r="J50" s="51">
        <v>0</v>
      </c>
      <c r="K50" s="51">
        <v>0</v>
      </c>
      <c r="L50" s="51">
        <v>0.82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3">
        <v>0</v>
      </c>
      <c r="V50" s="52">
        <v>0</v>
      </c>
      <c r="W50" s="52">
        <v>2.6399999999999864</v>
      </c>
      <c r="X50" s="33"/>
      <c r="Y50" s="75">
        <f>(SUM(NPV({0,-2},,D50:W50))/2)/10</f>
        <v>8.2000000000000003E-2</v>
      </c>
      <c r="Z50" s="51">
        <f>(SUM(NPV({0,-2},D50:W50))/2)/10</f>
        <v>0.32699999999999863</v>
      </c>
      <c r="AA50" s="76">
        <f t="shared" si="0"/>
        <v>0.40899999999999864</v>
      </c>
      <c r="AB50" s="86">
        <f t="shared" si="2"/>
        <v>2.6399999999999864</v>
      </c>
    </row>
    <row r="51" spans="1:28" ht="13.2" customHeight="1" x14ac:dyDescent="0.25">
      <c r="A51" s="4">
        <v>51</v>
      </c>
      <c r="B51" s="1"/>
      <c r="C51" s="59" t="s">
        <v>91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0.98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3">
        <v>0</v>
      </c>
      <c r="V51" s="52">
        <v>0</v>
      </c>
      <c r="W51" s="52">
        <v>0</v>
      </c>
      <c r="X51" s="33"/>
      <c r="Y51" s="75">
        <f>(SUM(NPV({0,-2},,D51:W51))/2)/10</f>
        <v>9.8000000000000004E-2</v>
      </c>
      <c r="Z51" s="51">
        <f>(SUM(NPV({0,-2},D51:W51))/2)/10</f>
        <v>0</v>
      </c>
      <c r="AA51" s="76">
        <f t="shared" si="0"/>
        <v>9.8000000000000004E-2</v>
      </c>
      <c r="AB51" s="86">
        <f t="shared" si="2"/>
        <v>0.98</v>
      </c>
    </row>
    <row r="52" spans="1:28" ht="13.2" customHeight="1" x14ac:dyDescent="0.25">
      <c r="A52" s="4">
        <v>52</v>
      </c>
      <c r="B52" s="1"/>
      <c r="C52" s="59" t="s">
        <v>92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2.83</v>
      </c>
      <c r="K52" s="51">
        <v>3.28</v>
      </c>
      <c r="L52" s="51">
        <v>2.76</v>
      </c>
      <c r="M52" s="51">
        <v>0</v>
      </c>
      <c r="N52" s="51">
        <v>0</v>
      </c>
      <c r="O52" s="51">
        <v>0</v>
      </c>
      <c r="P52" s="51">
        <v>0</v>
      </c>
      <c r="Q52" s="51">
        <v>3.66</v>
      </c>
      <c r="R52" s="51">
        <v>0</v>
      </c>
      <c r="S52" s="51">
        <v>0</v>
      </c>
      <c r="T52" s="51">
        <v>0</v>
      </c>
      <c r="U52" s="53">
        <v>0</v>
      </c>
      <c r="V52" s="52">
        <v>0</v>
      </c>
      <c r="W52" s="52">
        <v>0.56999999999999318</v>
      </c>
      <c r="X52" s="33"/>
      <c r="Y52" s="75">
        <f>(SUM(NPV({0,-2},,D52:W52))/2)/10</f>
        <v>0.55899999999999994</v>
      </c>
      <c r="Z52" s="51">
        <f>(SUM(NPV({0,-2},D52:W52))/2)/10</f>
        <v>0.75099999999999922</v>
      </c>
      <c r="AA52" s="76">
        <f t="shared" si="0"/>
        <v>1.3099999999999992</v>
      </c>
      <c r="AB52" s="86">
        <f t="shared" si="2"/>
        <v>3.66</v>
      </c>
    </row>
    <row r="53" spans="1:28" ht="13.2" customHeight="1" x14ac:dyDescent="0.25">
      <c r="A53" s="4">
        <v>53</v>
      </c>
      <c r="B53" s="1"/>
      <c r="C53" s="59" t="s">
        <v>8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0.86</v>
      </c>
      <c r="J53" s="51">
        <v>3.23</v>
      </c>
      <c r="K53" s="51">
        <v>0.63</v>
      </c>
      <c r="L53" s="51">
        <v>2.17</v>
      </c>
      <c r="M53" s="51">
        <v>4.21</v>
      </c>
      <c r="N53" s="51">
        <v>0.66</v>
      </c>
      <c r="O53" s="51">
        <v>0.86</v>
      </c>
      <c r="P53" s="51">
        <v>0</v>
      </c>
      <c r="Q53" s="51">
        <v>0</v>
      </c>
      <c r="R53" s="51">
        <v>1.1100000000000001</v>
      </c>
      <c r="S53" s="51">
        <v>0.95</v>
      </c>
      <c r="T53" s="51">
        <v>0</v>
      </c>
      <c r="U53" s="53">
        <v>0</v>
      </c>
      <c r="V53" s="52">
        <v>4.1800000000000068</v>
      </c>
      <c r="W53" s="52">
        <v>2.0199999999999818</v>
      </c>
      <c r="X53" s="33"/>
      <c r="Y53" s="75">
        <f>(SUM(NPV({0,-2},,D53:W53))/2)/10</f>
        <v>1.1350000000000007</v>
      </c>
      <c r="Z53" s="51">
        <f>(SUM(NPV({0,-2},D53:W53))/2)/10</f>
        <v>0.95299999999999818</v>
      </c>
      <c r="AA53" s="76">
        <f t="shared" si="0"/>
        <v>2.0879999999999987</v>
      </c>
      <c r="AB53" s="86">
        <f t="shared" si="2"/>
        <v>4.21</v>
      </c>
    </row>
    <row r="54" spans="1:28" ht="13.2" customHeight="1" x14ac:dyDescent="0.25">
      <c r="A54" s="4">
        <v>54</v>
      </c>
      <c r="B54" s="1"/>
      <c r="C54" s="59" t="s">
        <v>93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7.75</v>
      </c>
      <c r="N54" s="51">
        <v>2.5299999999999998</v>
      </c>
      <c r="O54" s="51">
        <v>1.46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3">
        <v>0</v>
      </c>
      <c r="V54" s="52">
        <v>1.0799999999999841</v>
      </c>
      <c r="W54" s="52">
        <v>3.660000000000025</v>
      </c>
      <c r="X54" s="33"/>
      <c r="Y54" s="75">
        <f>(SUM(NPV({0,-2},,D54:W54))/2)/10</f>
        <v>0.36099999999999832</v>
      </c>
      <c r="Z54" s="51">
        <f>(SUM(NPV({0,-2},D54:W54))/2)/10</f>
        <v>1.2870000000000024</v>
      </c>
      <c r="AA54" s="76">
        <f t="shared" si="0"/>
        <v>1.6480000000000006</v>
      </c>
      <c r="AB54" s="86">
        <f t="shared" si="2"/>
        <v>7.75</v>
      </c>
    </row>
    <row r="55" spans="1:28" ht="13.2" customHeight="1" x14ac:dyDescent="0.25">
      <c r="A55" s="4">
        <v>55</v>
      </c>
      <c r="B55" s="1"/>
      <c r="C55" s="59" t="s">
        <v>9</v>
      </c>
      <c r="D55" s="51">
        <v>0</v>
      </c>
      <c r="E55" s="51">
        <v>0</v>
      </c>
      <c r="F55" s="51">
        <v>1.7</v>
      </c>
      <c r="G55" s="51">
        <v>0</v>
      </c>
      <c r="H55" s="51">
        <v>0.6</v>
      </c>
      <c r="I55" s="51">
        <v>0</v>
      </c>
      <c r="J55" s="51">
        <v>0</v>
      </c>
      <c r="K55" s="51">
        <v>0</v>
      </c>
      <c r="L55" s="51">
        <v>0</v>
      </c>
      <c r="M55" s="51">
        <v>2.5099999999999998</v>
      </c>
      <c r="N55" s="51">
        <v>2.85</v>
      </c>
      <c r="O55" s="51">
        <v>0</v>
      </c>
      <c r="P55" s="51">
        <v>2.65</v>
      </c>
      <c r="Q55" s="51">
        <v>1.6</v>
      </c>
      <c r="R55" s="51">
        <v>0.91</v>
      </c>
      <c r="S55" s="51">
        <v>0</v>
      </c>
      <c r="T55" s="51">
        <v>0</v>
      </c>
      <c r="U55" s="53">
        <v>0</v>
      </c>
      <c r="V55" s="52">
        <v>0</v>
      </c>
      <c r="W55" s="52">
        <v>4.9500000000000455</v>
      </c>
      <c r="X55" s="33"/>
      <c r="Y55" s="75">
        <f>(SUM(NPV({0,-2},,D55:W55))/2)/10</f>
        <v>0.87100000000000011</v>
      </c>
      <c r="Z55" s="51">
        <f>(SUM(NPV({0,-2},D55:W55))/2)/10</f>
        <v>0.90600000000000447</v>
      </c>
      <c r="AA55" s="76">
        <f t="shared" si="0"/>
        <v>1.7770000000000046</v>
      </c>
      <c r="AB55" s="86">
        <f t="shared" si="2"/>
        <v>4.9500000000000455</v>
      </c>
    </row>
    <row r="56" spans="1:28" ht="13.2" customHeight="1" x14ac:dyDescent="0.25">
      <c r="A56" s="4">
        <v>56</v>
      </c>
      <c r="B56" s="1"/>
      <c r="C56" s="59" t="s">
        <v>94</v>
      </c>
      <c r="D56" s="51">
        <v>0</v>
      </c>
      <c r="E56" s="51">
        <v>0</v>
      </c>
      <c r="F56" s="51">
        <v>0.3</v>
      </c>
      <c r="G56" s="51">
        <v>0</v>
      </c>
      <c r="H56" s="51">
        <v>0</v>
      </c>
      <c r="I56" s="51">
        <v>0</v>
      </c>
      <c r="J56" s="51">
        <v>1.8</v>
      </c>
      <c r="K56" s="51">
        <v>0</v>
      </c>
      <c r="L56" s="51">
        <v>0.59</v>
      </c>
      <c r="M56" s="51">
        <v>0</v>
      </c>
      <c r="N56" s="51">
        <v>0.39</v>
      </c>
      <c r="O56" s="51">
        <v>0</v>
      </c>
      <c r="P56" s="51">
        <v>0</v>
      </c>
      <c r="Q56" s="51">
        <v>0</v>
      </c>
      <c r="R56" s="51">
        <v>2.72</v>
      </c>
      <c r="S56" s="51">
        <v>0.89</v>
      </c>
      <c r="T56" s="51">
        <v>0</v>
      </c>
      <c r="U56" s="53">
        <v>0</v>
      </c>
      <c r="V56" s="52">
        <v>0</v>
      </c>
      <c r="W56" s="52">
        <v>0</v>
      </c>
      <c r="X56" s="33"/>
      <c r="Y56" s="75">
        <f>(SUM(NPV({0,-2},,D56:W56))/2)/10</f>
        <v>0.58000000000000007</v>
      </c>
      <c r="Z56" s="51">
        <f>(SUM(NPV({0,-2},D56:W56))/2)/10</f>
        <v>8.8999999999999968E-2</v>
      </c>
      <c r="AA56" s="76">
        <f t="shared" si="0"/>
        <v>0.66900000000000004</v>
      </c>
      <c r="AB56" s="86">
        <f t="shared" si="2"/>
        <v>2.72</v>
      </c>
    </row>
    <row r="57" spans="1:28" ht="13.2" customHeight="1" x14ac:dyDescent="0.25">
      <c r="A57" s="4">
        <v>57</v>
      </c>
      <c r="B57" s="1"/>
      <c r="C57" s="59" t="s">
        <v>95</v>
      </c>
      <c r="D57" s="51">
        <v>0</v>
      </c>
      <c r="E57" s="51">
        <v>0</v>
      </c>
      <c r="F57" s="51">
        <v>1.6</v>
      </c>
      <c r="G57" s="51">
        <v>7.6</v>
      </c>
      <c r="H57" s="51">
        <v>0</v>
      </c>
      <c r="I57" s="51">
        <v>0</v>
      </c>
      <c r="J57" s="51">
        <v>1.39</v>
      </c>
      <c r="K57" s="51">
        <v>1.1000000000000001</v>
      </c>
      <c r="L57" s="51">
        <v>0.61</v>
      </c>
      <c r="M57" s="51">
        <v>2.98</v>
      </c>
      <c r="N57" s="51">
        <v>0</v>
      </c>
      <c r="O57" s="51">
        <v>0</v>
      </c>
      <c r="P57" s="51">
        <v>0</v>
      </c>
      <c r="Q57" s="51">
        <v>7.56</v>
      </c>
      <c r="R57" s="51">
        <v>0</v>
      </c>
      <c r="S57" s="51">
        <v>0.82</v>
      </c>
      <c r="T57" s="51">
        <v>0</v>
      </c>
      <c r="U57" s="53">
        <v>0</v>
      </c>
      <c r="V57" s="52">
        <v>0</v>
      </c>
      <c r="W57" s="52">
        <v>0</v>
      </c>
      <c r="X57" s="33"/>
      <c r="Y57" s="75">
        <f>(SUM(NPV({0,-2},,D57:W57))/2)/10</f>
        <v>0.36</v>
      </c>
      <c r="Z57" s="51">
        <f>(SUM(NPV({0,-2},D57:W57))/2)/10</f>
        <v>2.0060000000000002</v>
      </c>
      <c r="AA57" s="76">
        <f t="shared" si="0"/>
        <v>2.3660000000000001</v>
      </c>
      <c r="AB57" s="86">
        <f t="shared" si="2"/>
        <v>7.6</v>
      </c>
    </row>
    <row r="58" spans="1:28" ht="13.2" customHeight="1" x14ac:dyDescent="0.25">
      <c r="A58" s="4">
        <v>58</v>
      </c>
      <c r="B58" s="1"/>
      <c r="C58" s="59" t="s">
        <v>95</v>
      </c>
      <c r="D58" s="51">
        <v>0.6</v>
      </c>
      <c r="E58" s="51">
        <v>1.4</v>
      </c>
      <c r="F58" s="51">
        <v>0.6</v>
      </c>
      <c r="G58" s="51">
        <v>4.4000000000000004</v>
      </c>
      <c r="H58" s="51">
        <v>0</v>
      </c>
      <c r="I58" s="51">
        <v>0</v>
      </c>
      <c r="J58" s="51">
        <v>1.72</v>
      </c>
      <c r="K58" s="51">
        <v>1.21</v>
      </c>
      <c r="L58" s="51">
        <v>2.5</v>
      </c>
      <c r="M58" s="51">
        <v>1.68</v>
      </c>
      <c r="N58" s="51">
        <v>0</v>
      </c>
      <c r="O58" s="51">
        <v>0</v>
      </c>
      <c r="P58" s="51">
        <v>0</v>
      </c>
      <c r="Q58" s="51">
        <v>0.81</v>
      </c>
      <c r="R58" s="51">
        <v>0.33</v>
      </c>
      <c r="S58" s="51">
        <v>3.5</v>
      </c>
      <c r="T58" s="51">
        <v>0</v>
      </c>
      <c r="U58" s="53">
        <v>0</v>
      </c>
      <c r="V58" s="52">
        <v>5.7099999999999795</v>
      </c>
      <c r="W58" s="52">
        <v>1.6000000000000227</v>
      </c>
      <c r="X58" s="33"/>
      <c r="Y58" s="75">
        <f>(SUM(NPV({0,-2},,D58:W58))/2)/10</f>
        <v>1.1459999999999979</v>
      </c>
      <c r="Z58" s="51">
        <f>(SUM(NPV({0,-2},D58:W58))/2)/10</f>
        <v>1.4600000000000022</v>
      </c>
      <c r="AA58" s="76">
        <f t="shared" si="0"/>
        <v>2.6059999999999999</v>
      </c>
      <c r="AB58" s="86">
        <f t="shared" si="2"/>
        <v>5.7099999999999795</v>
      </c>
    </row>
    <row r="59" spans="1:28" ht="13.2" customHeight="1" x14ac:dyDescent="0.25">
      <c r="A59" s="4">
        <v>59</v>
      </c>
      <c r="B59" s="1"/>
      <c r="C59" s="59" t="s">
        <v>95</v>
      </c>
      <c r="D59" s="51">
        <v>0.3</v>
      </c>
      <c r="E59" s="51">
        <v>0</v>
      </c>
      <c r="F59" s="51">
        <v>0</v>
      </c>
      <c r="G59" s="51">
        <v>2.8</v>
      </c>
      <c r="H59" s="51">
        <v>0</v>
      </c>
      <c r="I59" s="51">
        <v>0</v>
      </c>
      <c r="J59" s="51">
        <v>0</v>
      </c>
      <c r="K59" s="51">
        <v>5.01</v>
      </c>
      <c r="L59" s="51">
        <v>2.99</v>
      </c>
      <c r="M59" s="51">
        <v>2.77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3">
        <v>0</v>
      </c>
      <c r="V59" s="52">
        <v>0.54</v>
      </c>
      <c r="W59" s="52">
        <v>1.3299999999999841</v>
      </c>
      <c r="X59" s="33"/>
      <c r="Y59" s="75">
        <f>(SUM(NPV({0,-2},,D59:W59))/2)/10</f>
        <v>0.38300000000000001</v>
      </c>
      <c r="Z59" s="51">
        <f>(SUM(NPV({0,-2},D59:W59))/2)/10</f>
        <v>1.1909999999999985</v>
      </c>
      <c r="AA59" s="76">
        <f t="shared" si="0"/>
        <v>1.5739999999999985</v>
      </c>
      <c r="AB59" s="86">
        <f t="shared" si="2"/>
        <v>5.01</v>
      </c>
    </row>
    <row r="60" spans="1:28" ht="13.2" customHeight="1" x14ac:dyDescent="0.25">
      <c r="A60" s="4">
        <v>60</v>
      </c>
      <c r="B60" s="1"/>
      <c r="C60" s="59" t="s">
        <v>96</v>
      </c>
      <c r="D60" s="51">
        <v>3.2</v>
      </c>
      <c r="E60" s="51">
        <v>5.6</v>
      </c>
      <c r="F60" s="51">
        <v>0</v>
      </c>
      <c r="G60" s="51">
        <v>2.5</v>
      </c>
      <c r="H60" s="51">
        <v>0</v>
      </c>
      <c r="I60" s="51">
        <v>5.62</v>
      </c>
      <c r="J60" s="51">
        <v>1.31</v>
      </c>
      <c r="K60" s="51">
        <v>0.93</v>
      </c>
      <c r="L60" s="51">
        <v>0.84</v>
      </c>
      <c r="M60" s="51">
        <v>0.57999999999999996</v>
      </c>
      <c r="N60" s="51">
        <v>0.79</v>
      </c>
      <c r="O60" s="51">
        <v>0</v>
      </c>
      <c r="P60" s="51">
        <v>0</v>
      </c>
      <c r="Q60" s="51">
        <v>0</v>
      </c>
      <c r="R60" s="51">
        <v>12.3</v>
      </c>
      <c r="S60" s="51">
        <v>0</v>
      </c>
      <c r="T60" s="51">
        <v>0</v>
      </c>
      <c r="U60" s="53">
        <v>0</v>
      </c>
      <c r="V60" s="52">
        <v>1.1999999999999886</v>
      </c>
      <c r="W60" s="52">
        <v>0.75</v>
      </c>
      <c r="X60" s="33"/>
      <c r="Y60" s="75">
        <f>(SUM(NPV({0,-2},,D60:W60))/2)/10</f>
        <v>1.9639999999999991</v>
      </c>
      <c r="Z60" s="51">
        <f>(SUM(NPV({0,-2},D60:W60))/2)/10</f>
        <v>1.5980000000000001</v>
      </c>
      <c r="AA60" s="76">
        <f t="shared" si="0"/>
        <v>3.5619999999999994</v>
      </c>
      <c r="AB60" s="86">
        <f t="shared" si="2"/>
        <v>12.3</v>
      </c>
    </row>
    <row r="61" spans="1:28" ht="13.2" customHeight="1" x14ac:dyDescent="0.25">
      <c r="A61" s="4">
        <v>61</v>
      </c>
      <c r="B61" s="1"/>
      <c r="C61" s="59" t="s">
        <v>10</v>
      </c>
      <c r="D61" s="51">
        <v>0</v>
      </c>
      <c r="E61" s="51">
        <v>5.6</v>
      </c>
      <c r="F61" s="51">
        <v>5.4</v>
      </c>
      <c r="G61" s="51">
        <v>2.2000000000000002</v>
      </c>
      <c r="H61" s="51">
        <v>0</v>
      </c>
      <c r="I61" s="51">
        <v>0</v>
      </c>
      <c r="J61" s="51">
        <v>0</v>
      </c>
      <c r="K61" s="51">
        <v>5.44</v>
      </c>
      <c r="L61" s="51">
        <v>1.07</v>
      </c>
      <c r="M61" s="51">
        <v>2.93</v>
      </c>
      <c r="N61" s="51">
        <v>0</v>
      </c>
      <c r="O61" s="51">
        <v>0</v>
      </c>
      <c r="P61" s="51">
        <v>0</v>
      </c>
      <c r="Q61" s="51">
        <v>1.17</v>
      </c>
      <c r="R61" s="51">
        <v>0.71</v>
      </c>
      <c r="S61" s="51">
        <v>4.28</v>
      </c>
      <c r="T61" s="51">
        <v>0</v>
      </c>
      <c r="U61" s="53">
        <v>0</v>
      </c>
      <c r="V61" s="52">
        <v>0</v>
      </c>
      <c r="W61" s="52">
        <v>0.40999999999999659</v>
      </c>
      <c r="X61" s="33"/>
      <c r="Y61" s="75">
        <f>(SUM(NPV({0,-2},,D61:W61))/2)/10</f>
        <v>0.71800000000000019</v>
      </c>
      <c r="Z61" s="51">
        <f>(SUM(NPV({0,-2},D61:W61))/2)/10</f>
        <v>2.2030000000000003</v>
      </c>
      <c r="AA61" s="76">
        <f t="shared" si="0"/>
        <v>2.9210000000000003</v>
      </c>
      <c r="AB61" s="86">
        <f t="shared" si="2"/>
        <v>5.6</v>
      </c>
    </row>
    <row r="62" spans="1:28" ht="13.2" customHeight="1" x14ac:dyDescent="0.25">
      <c r="A62" s="4">
        <v>62</v>
      </c>
      <c r="B62" s="1"/>
      <c r="C62" s="59" t="s">
        <v>11</v>
      </c>
      <c r="D62" s="51">
        <v>1.3</v>
      </c>
      <c r="E62" s="51">
        <v>1.7</v>
      </c>
      <c r="F62" s="51">
        <v>0</v>
      </c>
      <c r="G62" s="51">
        <v>6.7</v>
      </c>
      <c r="H62" s="51">
        <v>1.2</v>
      </c>
      <c r="I62" s="51">
        <v>0</v>
      </c>
      <c r="J62" s="51">
        <v>3.76</v>
      </c>
      <c r="K62" s="51">
        <v>2.27</v>
      </c>
      <c r="L62" s="51">
        <v>0</v>
      </c>
      <c r="M62" s="51">
        <v>0.32</v>
      </c>
      <c r="N62" s="51">
        <v>0.55000000000000004</v>
      </c>
      <c r="O62" s="51">
        <v>7.58</v>
      </c>
      <c r="P62" s="51">
        <v>0</v>
      </c>
      <c r="Q62" s="51">
        <v>3.66</v>
      </c>
      <c r="R62" s="51">
        <v>0.94</v>
      </c>
      <c r="S62" s="51">
        <v>5.04</v>
      </c>
      <c r="T62" s="51">
        <v>0</v>
      </c>
      <c r="U62" s="53">
        <v>0</v>
      </c>
      <c r="V62" s="52">
        <v>0</v>
      </c>
      <c r="W62" s="52">
        <v>4.8799999999999955</v>
      </c>
      <c r="X62" s="33"/>
      <c r="Y62" s="75">
        <f>(SUM(NPV({0,-2},,D62:W62))/2)/10</f>
        <v>0.77500000000000002</v>
      </c>
      <c r="Z62" s="51">
        <f>(SUM(NPV({0,-2},D62:W62))/2)/10</f>
        <v>3.2149999999999999</v>
      </c>
      <c r="AA62" s="76">
        <f t="shared" si="0"/>
        <v>3.9899999999999998</v>
      </c>
      <c r="AB62" s="86">
        <f t="shared" si="2"/>
        <v>7.58</v>
      </c>
    </row>
    <row r="63" spans="1:28" ht="13.2" customHeight="1" x14ac:dyDescent="0.25">
      <c r="A63" s="4">
        <v>63</v>
      </c>
      <c r="B63" s="1"/>
      <c r="C63" s="59" t="s">
        <v>12</v>
      </c>
      <c r="D63" s="51">
        <v>0</v>
      </c>
      <c r="E63" s="51">
        <v>0</v>
      </c>
      <c r="F63" s="51">
        <v>0</v>
      </c>
      <c r="G63" s="51">
        <v>0.9</v>
      </c>
      <c r="H63" s="51">
        <v>0.4</v>
      </c>
      <c r="I63" s="51">
        <v>3.88</v>
      </c>
      <c r="J63" s="51">
        <v>6.25</v>
      </c>
      <c r="K63" s="51">
        <v>0.85</v>
      </c>
      <c r="L63" s="51">
        <v>0</v>
      </c>
      <c r="M63" s="51">
        <v>0</v>
      </c>
      <c r="N63" s="51">
        <v>0</v>
      </c>
      <c r="O63" s="51">
        <v>4.8899999999999997</v>
      </c>
      <c r="P63" s="51">
        <v>0</v>
      </c>
      <c r="Q63" s="51">
        <v>0</v>
      </c>
      <c r="R63" s="51">
        <v>0</v>
      </c>
      <c r="S63" s="51">
        <v>2.52</v>
      </c>
      <c r="T63" s="51">
        <v>0</v>
      </c>
      <c r="U63" s="53">
        <v>0</v>
      </c>
      <c r="V63" s="52">
        <v>8.0400000000000205</v>
      </c>
      <c r="W63" s="52">
        <v>2.7800000000000011</v>
      </c>
      <c r="X63" s="33"/>
      <c r="Y63" s="75">
        <f>(SUM(NPV({0,-2},,D63:W63))/2)/10</f>
        <v>1.4690000000000019</v>
      </c>
      <c r="Z63" s="51">
        <f>(SUM(NPV({0,-2},D63:W63))/2)/10</f>
        <v>1.5820000000000001</v>
      </c>
      <c r="AA63" s="76">
        <f t="shared" si="0"/>
        <v>3.0510000000000019</v>
      </c>
      <c r="AB63" s="86">
        <f t="shared" si="2"/>
        <v>8.0400000000000205</v>
      </c>
    </row>
    <row r="64" spans="1:28" ht="13.2" customHeight="1" x14ac:dyDescent="0.25">
      <c r="A64" s="4">
        <v>64</v>
      </c>
      <c r="B64" s="1"/>
      <c r="C64" s="59" t="s">
        <v>97</v>
      </c>
      <c r="D64" s="51">
        <v>0</v>
      </c>
      <c r="E64" s="51">
        <v>0</v>
      </c>
      <c r="F64" s="51">
        <v>0.3</v>
      </c>
      <c r="G64" s="51">
        <v>0</v>
      </c>
      <c r="H64" s="51">
        <v>0</v>
      </c>
      <c r="I64" s="51">
        <v>6.12</v>
      </c>
      <c r="J64" s="51">
        <v>1.26</v>
      </c>
      <c r="K64" s="51">
        <v>1.5</v>
      </c>
      <c r="L64" s="51">
        <v>0.36</v>
      </c>
      <c r="M64" s="51">
        <v>2</v>
      </c>
      <c r="N64" s="51">
        <v>0</v>
      </c>
      <c r="O64" s="51">
        <v>0</v>
      </c>
      <c r="P64" s="51">
        <v>0</v>
      </c>
      <c r="Q64" s="51">
        <v>0</v>
      </c>
      <c r="R64" s="51">
        <v>2.3199999999999998</v>
      </c>
      <c r="S64" s="51">
        <v>0</v>
      </c>
      <c r="T64" s="51">
        <v>1.91</v>
      </c>
      <c r="U64" s="53">
        <v>0</v>
      </c>
      <c r="V64" s="52">
        <v>0</v>
      </c>
      <c r="W64" s="52">
        <v>2.8300000000000125</v>
      </c>
      <c r="X64" s="33"/>
      <c r="Y64" s="75">
        <f>(SUM(NPV({0,-2},,D64:W64))/2)/10</f>
        <v>0.61499999999999999</v>
      </c>
      <c r="Z64" s="51">
        <f>(SUM(NPV({0,-2},D64:W64))/2)/10</f>
        <v>1.2450000000000014</v>
      </c>
      <c r="AA64" s="76">
        <f t="shared" si="0"/>
        <v>1.8600000000000014</v>
      </c>
      <c r="AB64" s="86">
        <f t="shared" si="2"/>
        <v>6.12</v>
      </c>
    </row>
    <row r="65" spans="1:28" ht="13.2" customHeight="1" x14ac:dyDescent="0.25">
      <c r="A65" s="4">
        <v>65</v>
      </c>
      <c r="B65" s="1"/>
      <c r="C65" s="59" t="s">
        <v>98</v>
      </c>
      <c r="D65" s="51">
        <v>0</v>
      </c>
      <c r="E65" s="51">
        <v>0</v>
      </c>
      <c r="F65" s="51">
        <v>9.8000000000000007</v>
      </c>
      <c r="G65" s="51">
        <v>0.4</v>
      </c>
      <c r="H65" s="51">
        <v>0</v>
      </c>
      <c r="I65" s="51">
        <v>0</v>
      </c>
      <c r="J65" s="51">
        <v>0</v>
      </c>
      <c r="K65" s="51">
        <v>0</v>
      </c>
      <c r="L65" s="51">
        <v>8.25</v>
      </c>
      <c r="M65" s="51">
        <v>2.04</v>
      </c>
      <c r="N65" s="51">
        <v>0</v>
      </c>
      <c r="O65" s="51">
        <v>3.62</v>
      </c>
      <c r="P65" s="51">
        <v>0</v>
      </c>
      <c r="Q65" s="51">
        <v>0</v>
      </c>
      <c r="R65" s="51">
        <v>2.27</v>
      </c>
      <c r="S65" s="51">
        <v>0.84</v>
      </c>
      <c r="T65" s="51">
        <v>0</v>
      </c>
      <c r="U65" s="53">
        <v>0</v>
      </c>
      <c r="V65" s="52">
        <v>0</v>
      </c>
      <c r="W65" s="52">
        <v>2.8100000000000023</v>
      </c>
      <c r="X65" s="33"/>
      <c r="Y65" s="75">
        <f>(SUM(NPV({0,-2},,D65:W65))/2)/10</f>
        <v>2.032</v>
      </c>
      <c r="Z65" s="51">
        <f>(SUM(NPV({0,-2},D65:W65))/2)/10</f>
        <v>0.97100000000000042</v>
      </c>
      <c r="AA65" s="76">
        <f t="shared" si="0"/>
        <v>3.0030000000000006</v>
      </c>
      <c r="AB65" s="86">
        <f t="shared" si="2"/>
        <v>9.8000000000000007</v>
      </c>
    </row>
    <row r="66" spans="1:28" ht="13.2" customHeight="1" x14ac:dyDescent="0.25">
      <c r="A66" s="4">
        <v>66</v>
      </c>
      <c r="B66" s="1"/>
      <c r="C66" s="59" t="s">
        <v>13</v>
      </c>
      <c r="D66" s="51">
        <v>0</v>
      </c>
      <c r="E66" s="51">
        <v>2.2999999999999998</v>
      </c>
      <c r="F66" s="51">
        <v>0.8</v>
      </c>
      <c r="G66" s="51">
        <v>6.1</v>
      </c>
      <c r="H66" s="51">
        <v>3.2</v>
      </c>
      <c r="I66" s="51">
        <v>0</v>
      </c>
      <c r="J66" s="51">
        <v>0</v>
      </c>
      <c r="K66" s="51">
        <v>1.96</v>
      </c>
      <c r="L66" s="51">
        <v>0.41</v>
      </c>
      <c r="M66" s="51">
        <v>5.0199999999999996</v>
      </c>
      <c r="N66" s="51">
        <v>1.1100000000000001</v>
      </c>
      <c r="O66" s="51">
        <v>5.07</v>
      </c>
      <c r="P66" s="51">
        <v>2.5299999999999998</v>
      </c>
      <c r="Q66" s="51">
        <v>0</v>
      </c>
      <c r="R66" s="51">
        <v>1.88</v>
      </c>
      <c r="S66" s="51">
        <v>1.0900000000000001</v>
      </c>
      <c r="T66" s="51">
        <v>0</v>
      </c>
      <c r="U66" s="53">
        <v>0</v>
      </c>
      <c r="V66" s="52">
        <v>0</v>
      </c>
      <c r="W66" s="52">
        <v>0</v>
      </c>
      <c r="X66" s="33"/>
      <c r="Y66" s="75">
        <f>(SUM(NPV({0,-2},,D66:W66))/2)/10</f>
        <v>0.99299999999999999</v>
      </c>
      <c r="Z66" s="51">
        <f>(SUM(NPV({0,-2},D66:W66))/2)/10</f>
        <v>2.1539999999999999</v>
      </c>
      <c r="AA66" s="76">
        <f t="shared" ref="AA66:AA123" si="3">Y66+Z66</f>
        <v>3.1469999999999998</v>
      </c>
      <c r="AB66" s="86">
        <f t="shared" si="2"/>
        <v>6.1</v>
      </c>
    </row>
    <row r="67" spans="1:28" ht="13.2" customHeight="1" x14ac:dyDescent="0.25">
      <c r="A67" s="4">
        <v>67</v>
      </c>
      <c r="B67" s="1"/>
      <c r="C67" s="59" t="s">
        <v>14</v>
      </c>
      <c r="D67" s="51">
        <v>0</v>
      </c>
      <c r="E67" s="51">
        <v>3.8</v>
      </c>
      <c r="F67" s="51">
        <v>0.9</v>
      </c>
      <c r="G67" s="51">
        <v>4.2</v>
      </c>
      <c r="H67" s="51">
        <v>0.9</v>
      </c>
      <c r="I67" s="51">
        <v>0.99</v>
      </c>
      <c r="J67" s="51">
        <v>0</v>
      </c>
      <c r="K67" s="51">
        <v>0.57999999999999996</v>
      </c>
      <c r="L67" s="51">
        <v>0</v>
      </c>
      <c r="M67" s="51">
        <v>3.22</v>
      </c>
      <c r="N67" s="51">
        <v>0.71</v>
      </c>
      <c r="O67" s="51">
        <v>6.23</v>
      </c>
      <c r="P67" s="51">
        <v>0</v>
      </c>
      <c r="Q67" s="51">
        <v>4.6100000000000003</v>
      </c>
      <c r="R67" s="51">
        <v>0</v>
      </c>
      <c r="S67" s="51">
        <v>1.62</v>
      </c>
      <c r="T67" s="51">
        <v>0</v>
      </c>
      <c r="U67" s="53">
        <v>0</v>
      </c>
      <c r="V67" s="52">
        <v>0</v>
      </c>
      <c r="W67" s="52">
        <v>0</v>
      </c>
      <c r="X67" s="33"/>
      <c r="Y67" s="75">
        <f>(SUM(NPV({0,-2},,D67:W67))/2)/10</f>
        <v>0.251</v>
      </c>
      <c r="Z67" s="51">
        <f>(SUM(NPV({0,-2},D67:W67))/2)/10</f>
        <v>2.5249999999999999</v>
      </c>
      <c r="AA67" s="76">
        <f t="shared" si="3"/>
        <v>2.7759999999999998</v>
      </c>
      <c r="AB67" s="86">
        <f t="shared" si="2"/>
        <v>6.23</v>
      </c>
    </row>
    <row r="68" spans="1:28" ht="13.2" customHeight="1" x14ac:dyDescent="0.25">
      <c r="A68" s="4">
        <v>68</v>
      </c>
      <c r="B68" s="1"/>
      <c r="C68" s="59" t="s">
        <v>15</v>
      </c>
      <c r="D68" s="51">
        <v>0</v>
      </c>
      <c r="E68" s="51">
        <v>0</v>
      </c>
      <c r="F68" s="51">
        <v>0.3</v>
      </c>
      <c r="G68" s="51">
        <v>0</v>
      </c>
      <c r="H68" s="51">
        <v>0</v>
      </c>
      <c r="I68" s="51">
        <v>9.56</v>
      </c>
      <c r="J68" s="51">
        <v>0</v>
      </c>
      <c r="K68" s="51">
        <v>4.05</v>
      </c>
      <c r="L68" s="51">
        <v>0</v>
      </c>
      <c r="M68" s="51">
        <v>0</v>
      </c>
      <c r="N68" s="51">
        <v>0.59</v>
      </c>
      <c r="O68" s="51">
        <v>4.1500000000000004</v>
      </c>
      <c r="P68" s="51">
        <v>1.64</v>
      </c>
      <c r="Q68" s="51">
        <v>7.2</v>
      </c>
      <c r="R68" s="51">
        <v>0</v>
      </c>
      <c r="S68" s="51">
        <v>0</v>
      </c>
      <c r="T68" s="51">
        <v>0</v>
      </c>
      <c r="U68" s="53">
        <v>0</v>
      </c>
      <c r="V68" s="52">
        <v>3.2999999999999829</v>
      </c>
      <c r="W68" s="52">
        <v>0</v>
      </c>
      <c r="X68" s="33"/>
      <c r="Y68" s="75">
        <f>(SUM(NPV({0,-2},,D68:W68))/2)/10</f>
        <v>0.58299999999999841</v>
      </c>
      <c r="Z68" s="51">
        <f>(SUM(NPV({0,-2},D68:W68))/2)/10</f>
        <v>2.4959999999999996</v>
      </c>
      <c r="AA68" s="76">
        <f t="shared" si="3"/>
        <v>3.078999999999998</v>
      </c>
      <c r="AB68" s="86">
        <f t="shared" si="2"/>
        <v>9.56</v>
      </c>
    </row>
    <row r="69" spans="1:28" ht="13.2" customHeight="1" x14ac:dyDescent="0.25">
      <c r="A69" s="4">
        <v>69</v>
      </c>
      <c r="B69" s="1"/>
      <c r="C69" s="59" t="s">
        <v>16</v>
      </c>
      <c r="D69" s="51">
        <v>0</v>
      </c>
      <c r="E69" s="51">
        <v>1.5</v>
      </c>
      <c r="F69" s="51">
        <v>0</v>
      </c>
      <c r="G69" s="51">
        <v>0.5</v>
      </c>
      <c r="H69" s="51">
        <v>1.3</v>
      </c>
      <c r="I69" s="51">
        <v>6.2</v>
      </c>
      <c r="J69" s="51">
        <v>7.2</v>
      </c>
      <c r="K69" s="51">
        <v>3.15</v>
      </c>
      <c r="L69" s="51">
        <v>2.74</v>
      </c>
      <c r="M69" s="51">
        <v>1.51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3.48</v>
      </c>
      <c r="T69" s="51">
        <v>0</v>
      </c>
      <c r="U69" s="53">
        <v>0</v>
      </c>
      <c r="V69" s="52">
        <v>0</v>
      </c>
      <c r="W69" s="52">
        <v>0</v>
      </c>
      <c r="X69" s="33"/>
      <c r="Y69" s="75">
        <f>(SUM(NPV({0,-2},,D69:W69))/2)/10</f>
        <v>1.1239999999999999</v>
      </c>
      <c r="Z69" s="51">
        <f>(SUM(NPV({0,-2},D69:W69))/2)/10</f>
        <v>1.6339999999999999</v>
      </c>
      <c r="AA69" s="76">
        <f t="shared" si="3"/>
        <v>2.758</v>
      </c>
      <c r="AB69" s="86">
        <f t="shared" si="2"/>
        <v>7.2</v>
      </c>
    </row>
    <row r="70" spans="1:28" ht="13.2" customHeight="1" x14ac:dyDescent="0.25">
      <c r="A70" s="4">
        <v>70</v>
      </c>
      <c r="B70" s="1"/>
      <c r="C70" s="59" t="s">
        <v>16</v>
      </c>
      <c r="D70" s="51">
        <v>0</v>
      </c>
      <c r="E70" s="51">
        <v>3.8</v>
      </c>
      <c r="F70" s="51">
        <v>0.9</v>
      </c>
      <c r="G70" s="51">
        <v>0</v>
      </c>
      <c r="H70" s="51">
        <v>0.7</v>
      </c>
      <c r="I70" s="51">
        <v>0</v>
      </c>
      <c r="J70" s="51">
        <v>0</v>
      </c>
      <c r="K70" s="51">
        <v>6.04</v>
      </c>
      <c r="L70" s="51">
        <v>0</v>
      </c>
      <c r="M70" s="51">
        <v>6.68</v>
      </c>
      <c r="N70" s="51">
        <v>0</v>
      </c>
      <c r="O70" s="51">
        <v>0</v>
      </c>
      <c r="P70" s="51">
        <v>0</v>
      </c>
      <c r="Q70" s="51">
        <v>0.28999999999999998</v>
      </c>
      <c r="R70" s="51">
        <v>0</v>
      </c>
      <c r="S70" s="51">
        <v>0</v>
      </c>
      <c r="T70" s="51">
        <v>0</v>
      </c>
      <c r="U70" s="53">
        <v>0</v>
      </c>
      <c r="V70" s="52">
        <v>6.960000000000008</v>
      </c>
      <c r="W70" s="52">
        <v>2.3699999999999761</v>
      </c>
      <c r="X70" s="33"/>
      <c r="Y70" s="75">
        <f>(SUM(NPV({0,-2},,D70:W70))/2)/10</f>
        <v>0.85600000000000098</v>
      </c>
      <c r="Z70" s="51">
        <f>(SUM(NPV({0,-2},D70:W70))/2)/10</f>
        <v>1.9179999999999975</v>
      </c>
      <c r="AA70" s="76">
        <f t="shared" si="3"/>
        <v>2.7739999999999982</v>
      </c>
      <c r="AB70" s="86">
        <f t="shared" si="2"/>
        <v>6.960000000000008</v>
      </c>
    </row>
    <row r="71" spans="1:28" ht="13.2" customHeight="1" x14ac:dyDescent="0.25">
      <c r="A71" s="4">
        <v>71</v>
      </c>
      <c r="B71" s="1"/>
      <c r="C71" s="59" t="s">
        <v>17</v>
      </c>
      <c r="D71" s="51">
        <v>0</v>
      </c>
      <c r="E71" s="51">
        <v>2.5</v>
      </c>
      <c r="F71" s="51">
        <v>1.9</v>
      </c>
      <c r="G71" s="51">
        <v>2.2999999999999998</v>
      </c>
      <c r="H71" s="51">
        <v>0</v>
      </c>
      <c r="I71" s="51">
        <v>1.96</v>
      </c>
      <c r="J71" s="51">
        <v>1.88</v>
      </c>
      <c r="K71" s="51">
        <v>1.71</v>
      </c>
      <c r="L71" s="51">
        <v>3.12</v>
      </c>
      <c r="M71" s="51">
        <v>8.15</v>
      </c>
      <c r="N71" s="51">
        <v>0</v>
      </c>
      <c r="O71" s="51">
        <v>0</v>
      </c>
      <c r="P71" s="51">
        <v>0</v>
      </c>
      <c r="Q71" s="51">
        <v>3.61</v>
      </c>
      <c r="R71" s="51">
        <v>0</v>
      </c>
      <c r="S71" s="51">
        <v>0</v>
      </c>
      <c r="T71" s="51">
        <v>0</v>
      </c>
      <c r="U71" s="53">
        <v>0</v>
      </c>
      <c r="V71" s="52">
        <v>0</v>
      </c>
      <c r="W71" s="52">
        <v>0.89000000000001478</v>
      </c>
      <c r="X71" s="33"/>
      <c r="Y71" s="75">
        <f>(SUM(NPV({0,-2},,D71:W71))/2)/10</f>
        <v>0.69000000000000017</v>
      </c>
      <c r="Z71" s="51">
        <f>(SUM(NPV({0,-2},D71:W71))/2)/10</f>
        <v>2.1120000000000014</v>
      </c>
      <c r="AA71" s="76">
        <f t="shared" si="3"/>
        <v>2.8020000000000014</v>
      </c>
      <c r="AB71" s="86">
        <f t="shared" si="2"/>
        <v>8.15</v>
      </c>
    </row>
    <row r="72" spans="1:28" ht="13.2" customHeight="1" x14ac:dyDescent="0.25">
      <c r="A72" s="4">
        <v>72</v>
      </c>
      <c r="B72" s="1"/>
      <c r="C72" s="59" t="s">
        <v>18</v>
      </c>
      <c r="D72" s="51">
        <v>0</v>
      </c>
      <c r="E72" s="51">
        <v>0</v>
      </c>
      <c r="F72" s="51">
        <v>0.5</v>
      </c>
      <c r="G72" s="51">
        <v>0</v>
      </c>
      <c r="H72" s="51">
        <v>0</v>
      </c>
      <c r="I72" s="51">
        <v>9.48</v>
      </c>
      <c r="J72" s="51">
        <v>0</v>
      </c>
      <c r="K72" s="51">
        <v>0</v>
      </c>
      <c r="L72" s="51">
        <v>0.31</v>
      </c>
      <c r="M72" s="51">
        <v>1.1000000000000001</v>
      </c>
      <c r="N72" s="51">
        <v>0</v>
      </c>
      <c r="O72" s="51">
        <v>9.06</v>
      </c>
      <c r="P72" s="51">
        <v>0</v>
      </c>
      <c r="Q72" s="51">
        <v>0</v>
      </c>
      <c r="R72" s="51">
        <v>0</v>
      </c>
      <c r="S72" s="51">
        <v>0</v>
      </c>
      <c r="T72" s="51">
        <v>3.47</v>
      </c>
      <c r="U72" s="53">
        <v>0</v>
      </c>
      <c r="V72" s="52">
        <v>0</v>
      </c>
      <c r="W72" s="52">
        <v>0</v>
      </c>
      <c r="X72" s="33"/>
      <c r="Y72" s="75">
        <f>(SUM(NPV({0,-2},,D72:W72))/2)/10</f>
        <v>0.42800000000000021</v>
      </c>
      <c r="Z72" s="51">
        <f>(SUM(NPV({0,-2},D72:W72))/2)/10</f>
        <v>1.964</v>
      </c>
      <c r="AA72" s="76">
        <f t="shared" si="3"/>
        <v>2.3920000000000003</v>
      </c>
      <c r="AB72" s="86">
        <f t="shared" si="2"/>
        <v>9.48</v>
      </c>
    </row>
    <row r="73" spans="1:28" ht="13.2" customHeight="1" x14ac:dyDescent="0.25">
      <c r="A73" s="4">
        <v>73</v>
      </c>
      <c r="B73" s="1"/>
      <c r="C73" s="59" t="s">
        <v>19</v>
      </c>
      <c r="D73" s="51">
        <v>0</v>
      </c>
      <c r="E73" s="51">
        <v>0</v>
      </c>
      <c r="F73" s="51">
        <v>0.8</v>
      </c>
      <c r="G73" s="51">
        <v>0</v>
      </c>
      <c r="H73" s="51">
        <v>0.6</v>
      </c>
      <c r="I73" s="51">
        <v>0</v>
      </c>
      <c r="J73" s="51">
        <v>0</v>
      </c>
      <c r="K73" s="51">
        <v>4.93</v>
      </c>
      <c r="L73" s="51">
        <v>0.44</v>
      </c>
      <c r="M73" s="51">
        <v>6.38</v>
      </c>
      <c r="N73" s="51">
        <v>1.3</v>
      </c>
      <c r="O73" s="51">
        <v>3.21</v>
      </c>
      <c r="P73" s="51">
        <v>0</v>
      </c>
      <c r="Q73" s="51">
        <v>0</v>
      </c>
      <c r="R73" s="51">
        <v>1.81</v>
      </c>
      <c r="S73" s="51">
        <v>0.86</v>
      </c>
      <c r="T73" s="51">
        <v>0</v>
      </c>
      <c r="U73" s="53">
        <v>0</v>
      </c>
      <c r="V73" s="52">
        <v>1.0699999999999932</v>
      </c>
      <c r="W73" s="52">
        <v>1.9399999999999977</v>
      </c>
      <c r="X73" s="33"/>
      <c r="Y73" s="75">
        <f>(SUM(NPV({0,-2},,D73:W73))/2)/10</f>
        <v>0.60199999999999931</v>
      </c>
      <c r="Z73" s="51">
        <f>(SUM(NPV({0,-2},D73:W73))/2)/10</f>
        <v>1.7319999999999998</v>
      </c>
      <c r="AA73" s="76">
        <f t="shared" si="3"/>
        <v>2.3339999999999992</v>
      </c>
      <c r="AB73" s="86">
        <f t="shared" si="2"/>
        <v>6.38</v>
      </c>
    </row>
    <row r="74" spans="1:28" ht="13.2" customHeight="1" x14ac:dyDescent="0.25">
      <c r="A74" s="4">
        <v>74</v>
      </c>
      <c r="B74" s="1"/>
      <c r="C74" s="59" t="s">
        <v>20</v>
      </c>
      <c r="D74" s="51">
        <v>0</v>
      </c>
      <c r="E74" s="51">
        <v>0</v>
      </c>
      <c r="F74" s="51">
        <v>0.3</v>
      </c>
      <c r="G74" s="51">
        <v>0</v>
      </c>
      <c r="H74" s="51">
        <v>0</v>
      </c>
      <c r="I74" s="51">
        <v>0</v>
      </c>
      <c r="J74" s="51">
        <v>0</v>
      </c>
      <c r="K74" s="51">
        <v>1.57</v>
      </c>
      <c r="L74" s="51">
        <v>1.18</v>
      </c>
      <c r="M74" s="51">
        <v>0</v>
      </c>
      <c r="N74" s="51">
        <v>0</v>
      </c>
      <c r="O74" s="51">
        <v>2.98</v>
      </c>
      <c r="P74" s="51">
        <v>0.51</v>
      </c>
      <c r="Q74" s="51">
        <v>6.38</v>
      </c>
      <c r="R74" s="51">
        <v>0</v>
      </c>
      <c r="S74" s="51">
        <v>0</v>
      </c>
      <c r="T74" s="51">
        <v>4.8</v>
      </c>
      <c r="U74" s="53">
        <v>0</v>
      </c>
      <c r="V74" s="52">
        <v>1.3100000000000023</v>
      </c>
      <c r="W74" s="52">
        <v>0</v>
      </c>
      <c r="X74" s="33"/>
      <c r="Y74" s="75">
        <f>(SUM(NPV({0,-2},,D74:W74))/2)/10</f>
        <v>0.81000000000000016</v>
      </c>
      <c r="Z74" s="51">
        <f>(SUM(NPV({0,-2},D74:W74))/2)/10</f>
        <v>1.093</v>
      </c>
      <c r="AA74" s="76">
        <f t="shared" si="3"/>
        <v>1.903</v>
      </c>
      <c r="AB74" s="86">
        <f t="shared" si="2"/>
        <v>6.38</v>
      </c>
    </row>
    <row r="75" spans="1:28" ht="13.2" customHeight="1" x14ac:dyDescent="0.25">
      <c r="A75" s="4">
        <v>75</v>
      </c>
      <c r="B75" s="1"/>
      <c r="C75" s="59" t="s">
        <v>21</v>
      </c>
      <c r="D75" s="51">
        <v>0</v>
      </c>
      <c r="E75" s="51">
        <v>0</v>
      </c>
      <c r="F75" s="51">
        <v>0.9</v>
      </c>
      <c r="G75" s="51">
        <v>1.1000000000000001</v>
      </c>
      <c r="H75" s="51">
        <v>0.7</v>
      </c>
      <c r="I75" s="51">
        <v>0</v>
      </c>
      <c r="J75" s="51">
        <v>0</v>
      </c>
      <c r="K75" s="51">
        <v>1.8</v>
      </c>
      <c r="L75" s="51">
        <v>5.72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1.39</v>
      </c>
      <c r="S75" s="51">
        <v>2.6</v>
      </c>
      <c r="T75" s="51">
        <v>0</v>
      </c>
      <c r="U75" s="53">
        <v>1.35</v>
      </c>
      <c r="V75" s="52">
        <v>3.7699999999999818</v>
      </c>
      <c r="W75" s="52">
        <v>0</v>
      </c>
      <c r="X75" s="33"/>
      <c r="Y75" s="75">
        <f>(SUM(NPV({0,-2},,D75:W75))/2)/10</f>
        <v>1.247999999999998</v>
      </c>
      <c r="Z75" s="51">
        <f>(SUM(NPV({0,-2},D75:W75))/2)/10</f>
        <v>0.68499999999999994</v>
      </c>
      <c r="AA75" s="76">
        <f t="shared" si="3"/>
        <v>1.9329999999999981</v>
      </c>
      <c r="AB75" s="86">
        <f t="shared" si="2"/>
        <v>5.72</v>
      </c>
    </row>
    <row r="76" spans="1:28" ht="13.2" customHeight="1" x14ac:dyDescent="0.25">
      <c r="A76" s="4">
        <v>76</v>
      </c>
      <c r="B76" s="1"/>
      <c r="C76" s="59" t="s">
        <v>99</v>
      </c>
      <c r="D76" s="51">
        <v>0</v>
      </c>
      <c r="E76" s="51">
        <v>0</v>
      </c>
      <c r="F76" s="51">
        <v>0.6</v>
      </c>
      <c r="G76" s="51">
        <v>1.6</v>
      </c>
      <c r="H76" s="51">
        <v>0</v>
      </c>
      <c r="I76" s="51">
        <v>0</v>
      </c>
      <c r="J76" s="51">
        <v>0</v>
      </c>
      <c r="K76" s="51">
        <v>0</v>
      </c>
      <c r="L76" s="51">
        <v>2.92</v>
      </c>
      <c r="M76" s="51">
        <v>2.75</v>
      </c>
      <c r="N76" s="51">
        <v>1.44</v>
      </c>
      <c r="O76" s="51">
        <v>0</v>
      </c>
      <c r="P76" s="51">
        <v>1.42</v>
      </c>
      <c r="Q76" s="51">
        <v>0</v>
      </c>
      <c r="R76" s="51">
        <v>1.28</v>
      </c>
      <c r="S76" s="51">
        <v>0</v>
      </c>
      <c r="T76" s="51">
        <v>0</v>
      </c>
      <c r="U76" s="53">
        <v>1.04</v>
      </c>
      <c r="V76" s="52">
        <v>2.2299999999999898</v>
      </c>
      <c r="W76" s="52">
        <v>2.6800000000000068</v>
      </c>
      <c r="X76" s="33"/>
      <c r="Y76" s="75">
        <f>(SUM(NPV({0,-2},,D76:W76))/2)/10</f>
        <v>0.98899999999999899</v>
      </c>
      <c r="Z76" s="51">
        <f>(SUM(NPV({0,-2},D76:W76))/2)/10</f>
        <v>0.80700000000000072</v>
      </c>
      <c r="AA76" s="76">
        <f t="shared" si="3"/>
        <v>1.7959999999999998</v>
      </c>
      <c r="AB76" s="86">
        <f t="shared" si="2"/>
        <v>2.92</v>
      </c>
    </row>
    <row r="77" spans="1:28" ht="13.2" customHeight="1" x14ac:dyDescent="0.25">
      <c r="A77" s="4">
        <v>77</v>
      </c>
      <c r="B77" s="1"/>
      <c r="C77" s="59" t="s">
        <v>100</v>
      </c>
      <c r="D77" s="51">
        <v>0.7</v>
      </c>
      <c r="E77" s="51">
        <v>0.8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9.01</v>
      </c>
      <c r="N77" s="51">
        <v>0</v>
      </c>
      <c r="O77" s="51">
        <v>0</v>
      </c>
      <c r="P77" s="51">
        <v>2.35</v>
      </c>
      <c r="Q77" s="51">
        <v>2.42</v>
      </c>
      <c r="R77" s="51">
        <v>0</v>
      </c>
      <c r="S77" s="51">
        <v>0.59</v>
      </c>
      <c r="T77" s="51">
        <v>1.51</v>
      </c>
      <c r="U77" s="53">
        <v>0</v>
      </c>
      <c r="V77" s="52">
        <v>0.81000000000000227</v>
      </c>
      <c r="W77" s="52">
        <v>5.5999999999999943</v>
      </c>
      <c r="X77" s="33"/>
      <c r="Y77" s="75">
        <f>(SUM(NPV({0,-2},,D77:W77))/2)/10</f>
        <v>0.53700000000000014</v>
      </c>
      <c r="Z77" s="51">
        <f>(SUM(NPV({0,-2},D77:W77))/2)/10</f>
        <v>1.8419999999999994</v>
      </c>
      <c r="AA77" s="76">
        <f t="shared" si="3"/>
        <v>2.3789999999999996</v>
      </c>
      <c r="AB77" s="86">
        <f t="shared" si="2"/>
        <v>9.01</v>
      </c>
    </row>
    <row r="78" spans="1:28" ht="13.2" customHeight="1" x14ac:dyDescent="0.25">
      <c r="A78" s="4">
        <v>78</v>
      </c>
      <c r="B78" s="1"/>
      <c r="C78" s="59" t="s">
        <v>101</v>
      </c>
      <c r="D78" s="51">
        <v>0</v>
      </c>
      <c r="E78" s="51">
        <v>0</v>
      </c>
      <c r="F78" s="51">
        <v>0.5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9.9499999999999993</v>
      </c>
      <c r="N78" s="51">
        <v>0</v>
      </c>
      <c r="O78" s="51">
        <v>0</v>
      </c>
      <c r="P78" s="51">
        <v>0</v>
      </c>
      <c r="Q78" s="51">
        <v>2.97</v>
      </c>
      <c r="R78" s="51">
        <v>0</v>
      </c>
      <c r="S78" s="51">
        <v>4.7699999999999996</v>
      </c>
      <c r="T78" s="51">
        <v>0</v>
      </c>
      <c r="U78" s="53">
        <v>0</v>
      </c>
      <c r="V78" s="52">
        <v>3.7200000000000273</v>
      </c>
      <c r="W78" s="52">
        <v>7.75</v>
      </c>
      <c r="X78" s="33"/>
      <c r="Y78" s="75">
        <f>(SUM(NPV({0,-2},,D78:W78))/2)/10</f>
        <v>0.42200000000000271</v>
      </c>
      <c r="Z78" s="51">
        <f>(SUM(NPV({0,-2},D78:W78))/2)/10</f>
        <v>2.5439999999999996</v>
      </c>
      <c r="AA78" s="76">
        <f t="shared" si="3"/>
        <v>2.9660000000000024</v>
      </c>
      <c r="AB78" s="86">
        <f t="shared" si="2"/>
        <v>9.9499999999999993</v>
      </c>
    </row>
    <row r="79" spans="1:28" ht="13.2" customHeight="1" x14ac:dyDescent="0.25">
      <c r="A79" s="4">
        <v>79</v>
      </c>
      <c r="B79" s="1"/>
      <c r="C79" s="59" t="s">
        <v>102</v>
      </c>
      <c r="D79" s="51">
        <v>0</v>
      </c>
      <c r="E79" s="51">
        <v>0</v>
      </c>
      <c r="F79" s="51">
        <v>5.4</v>
      </c>
      <c r="G79" s="51">
        <v>8.8000000000000007</v>
      </c>
      <c r="H79" s="51">
        <v>1.6</v>
      </c>
      <c r="I79" s="51">
        <v>2.77</v>
      </c>
      <c r="J79" s="51">
        <v>0</v>
      </c>
      <c r="K79" s="51">
        <v>2.0099999999999998</v>
      </c>
      <c r="L79" s="51">
        <v>1.46</v>
      </c>
      <c r="M79" s="51">
        <v>0</v>
      </c>
      <c r="N79" s="51">
        <v>0</v>
      </c>
      <c r="O79" s="51">
        <v>0</v>
      </c>
      <c r="P79" s="51">
        <v>0</v>
      </c>
      <c r="Q79" s="51">
        <v>2.5</v>
      </c>
      <c r="R79" s="51">
        <v>0</v>
      </c>
      <c r="S79" s="51">
        <v>2.87</v>
      </c>
      <c r="T79" s="51">
        <v>0</v>
      </c>
      <c r="U79" s="53">
        <v>0</v>
      </c>
      <c r="V79" s="52">
        <v>0</v>
      </c>
      <c r="W79" s="52">
        <v>4.8099999999999739</v>
      </c>
      <c r="X79" s="33"/>
      <c r="Y79" s="75">
        <f>(SUM(NPV({0,-2},,D79:W79))/2)/10</f>
        <v>0.84599999999999975</v>
      </c>
      <c r="Z79" s="51">
        <f>(SUM(NPV({0,-2},D79:W79))/2)/10</f>
        <v>2.3759999999999972</v>
      </c>
      <c r="AA79" s="76">
        <f t="shared" si="3"/>
        <v>3.2219999999999969</v>
      </c>
      <c r="AB79" s="86">
        <f t="shared" si="2"/>
        <v>8.8000000000000007</v>
      </c>
    </row>
    <row r="80" spans="1:28" ht="13.2" customHeight="1" x14ac:dyDescent="0.25">
      <c r="A80" s="4">
        <v>80</v>
      </c>
      <c r="B80" s="1"/>
      <c r="C80" s="59" t="s">
        <v>103</v>
      </c>
      <c r="D80" s="51">
        <v>0</v>
      </c>
      <c r="E80" s="51">
        <v>0</v>
      </c>
      <c r="F80" s="51">
        <v>2.2000000000000002</v>
      </c>
      <c r="G80" s="51">
        <v>3.5</v>
      </c>
      <c r="H80" s="51">
        <v>1.8</v>
      </c>
      <c r="I80" s="51">
        <v>5.0999999999999996</v>
      </c>
      <c r="J80" s="51">
        <v>0.37</v>
      </c>
      <c r="K80" s="51">
        <v>0</v>
      </c>
      <c r="L80" s="51">
        <v>0</v>
      </c>
      <c r="M80" s="51">
        <v>2.29</v>
      </c>
      <c r="N80" s="51">
        <v>0</v>
      </c>
      <c r="O80" s="51">
        <v>0</v>
      </c>
      <c r="P80" s="51">
        <v>0</v>
      </c>
      <c r="Q80" s="51">
        <v>1.47</v>
      </c>
      <c r="R80" s="51">
        <v>1.64</v>
      </c>
      <c r="S80" s="51">
        <v>0</v>
      </c>
      <c r="T80" s="51">
        <v>0</v>
      </c>
      <c r="U80" s="53">
        <v>0</v>
      </c>
      <c r="V80" s="52">
        <v>0</v>
      </c>
      <c r="W80" s="52">
        <v>3.539999999999992</v>
      </c>
      <c r="X80" s="33"/>
      <c r="Y80" s="75">
        <f>(SUM(NPV({0,-2},,D80:W80))/2)/10</f>
        <v>0.60099999999999987</v>
      </c>
      <c r="Z80" s="51">
        <f>(SUM(NPV({0,-2},D80:W80))/2)/10</f>
        <v>1.5899999999999992</v>
      </c>
      <c r="AA80" s="76">
        <f t="shared" si="3"/>
        <v>2.1909999999999989</v>
      </c>
      <c r="AB80" s="86">
        <f t="shared" si="2"/>
        <v>5.0999999999999996</v>
      </c>
    </row>
    <row r="81" spans="1:28" ht="13.2" customHeight="1" x14ac:dyDescent="0.25">
      <c r="A81" s="4">
        <v>81</v>
      </c>
      <c r="B81" s="1"/>
      <c r="C81" s="59" t="s">
        <v>104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6.62</v>
      </c>
      <c r="J81" s="51">
        <v>4.4000000000000004</v>
      </c>
      <c r="K81" s="51">
        <v>1.71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0.68</v>
      </c>
      <c r="T81" s="51">
        <v>0</v>
      </c>
      <c r="U81" s="53">
        <v>0</v>
      </c>
      <c r="V81" s="52">
        <v>1.2199999999999989</v>
      </c>
      <c r="W81" s="52">
        <v>2.4299999999999926</v>
      </c>
      <c r="X81" s="33"/>
      <c r="Y81" s="75">
        <f>(SUM(NPV({0,-2},,D81:W81))/2)/10</f>
        <v>0.56199999999999994</v>
      </c>
      <c r="Z81" s="51">
        <f>(SUM(NPV({0,-2},D81:W81))/2)/10</f>
        <v>1.1439999999999992</v>
      </c>
      <c r="AA81" s="76">
        <f t="shared" si="3"/>
        <v>1.7059999999999991</v>
      </c>
      <c r="AB81" s="86">
        <f t="shared" si="2"/>
        <v>6.62</v>
      </c>
    </row>
    <row r="82" spans="1:28" ht="13.2" customHeight="1" x14ac:dyDescent="0.25">
      <c r="A82" s="4">
        <v>82</v>
      </c>
      <c r="B82" s="1"/>
      <c r="C82" s="59" t="s">
        <v>105</v>
      </c>
      <c r="D82" s="51">
        <v>0.4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4.74</v>
      </c>
      <c r="K82" s="51">
        <v>4.21</v>
      </c>
      <c r="L82" s="51">
        <v>4.1399999999999997</v>
      </c>
      <c r="M82" s="51">
        <v>1.84</v>
      </c>
      <c r="N82" s="51">
        <v>0.67</v>
      </c>
      <c r="O82" s="51">
        <v>0</v>
      </c>
      <c r="P82" s="51">
        <v>0</v>
      </c>
      <c r="Q82" s="51">
        <v>0</v>
      </c>
      <c r="R82" s="51">
        <v>0</v>
      </c>
      <c r="S82" s="51">
        <v>0.72</v>
      </c>
      <c r="T82" s="51">
        <v>0</v>
      </c>
      <c r="U82" s="53">
        <v>0</v>
      </c>
      <c r="V82" s="52">
        <v>0</v>
      </c>
      <c r="W82" s="52">
        <v>1.1900000000000261</v>
      </c>
      <c r="X82" s="33"/>
      <c r="Y82" s="75">
        <f>(SUM(NPV({0,-2},,D82:W82))/2)/10</f>
        <v>0.99500000000000011</v>
      </c>
      <c r="Z82" s="51">
        <f>(SUM(NPV({0,-2},D82:W82))/2)/10</f>
        <v>0.79600000000000271</v>
      </c>
      <c r="AA82" s="76">
        <f t="shared" si="3"/>
        <v>1.7910000000000028</v>
      </c>
      <c r="AB82" s="86">
        <f t="shared" si="2"/>
        <v>4.74</v>
      </c>
    </row>
    <row r="83" spans="1:28" ht="13.2" customHeight="1" x14ac:dyDescent="0.25">
      <c r="A83" s="4">
        <v>83</v>
      </c>
      <c r="B83" s="1"/>
      <c r="C83" s="59" t="s">
        <v>106</v>
      </c>
      <c r="D83" s="51">
        <v>0.9</v>
      </c>
      <c r="E83" s="51">
        <v>0.8</v>
      </c>
      <c r="F83" s="51">
        <v>0.2</v>
      </c>
      <c r="G83" s="51">
        <v>0.4</v>
      </c>
      <c r="H83" s="51">
        <v>0</v>
      </c>
      <c r="I83" s="51">
        <v>0.28000000000000003</v>
      </c>
      <c r="J83" s="51">
        <v>2.46</v>
      </c>
      <c r="K83" s="51">
        <v>0</v>
      </c>
      <c r="L83" s="51">
        <v>10.92</v>
      </c>
      <c r="M83" s="51">
        <v>4.87</v>
      </c>
      <c r="N83" s="51">
        <v>0</v>
      </c>
      <c r="O83" s="51">
        <v>0</v>
      </c>
      <c r="P83" s="51">
        <v>0</v>
      </c>
      <c r="Q83" s="51">
        <v>0</v>
      </c>
      <c r="R83" s="51">
        <v>1.39</v>
      </c>
      <c r="S83" s="51">
        <v>0</v>
      </c>
      <c r="T83" s="51">
        <v>0</v>
      </c>
      <c r="U83" s="53">
        <v>0</v>
      </c>
      <c r="V83" s="52">
        <v>0</v>
      </c>
      <c r="W83" s="52">
        <v>2.710000000000008</v>
      </c>
      <c r="X83" s="33"/>
      <c r="Y83" s="75">
        <f>(SUM(NPV({0,-2},,D83:W83))/2)/10</f>
        <v>1.5870000000000002</v>
      </c>
      <c r="Z83" s="51">
        <f>(SUM(NPV({0,-2},D83:W83))/2)/10</f>
        <v>0.90600000000000092</v>
      </c>
      <c r="AA83" s="76">
        <f t="shared" si="3"/>
        <v>2.4930000000000012</v>
      </c>
      <c r="AB83" s="86">
        <f t="shared" si="2"/>
        <v>10.92</v>
      </c>
    </row>
    <row r="84" spans="1:28" ht="13.2" customHeight="1" x14ac:dyDescent="0.25">
      <c r="A84" s="4">
        <v>84</v>
      </c>
      <c r="B84" s="1"/>
      <c r="C84" s="59" t="s">
        <v>107</v>
      </c>
      <c r="D84" s="51">
        <v>0</v>
      </c>
      <c r="E84" s="51">
        <v>3.6</v>
      </c>
      <c r="F84" s="51">
        <v>2.2000000000000002</v>
      </c>
      <c r="G84" s="51">
        <v>0</v>
      </c>
      <c r="H84" s="51">
        <v>0</v>
      </c>
      <c r="I84" s="51">
        <v>0</v>
      </c>
      <c r="J84" s="51">
        <v>0.71</v>
      </c>
      <c r="K84" s="51">
        <v>1.33</v>
      </c>
      <c r="L84" s="51">
        <v>2.31</v>
      </c>
      <c r="M84" s="51">
        <v>8.81</v>
      </c>
      <c r="N84" s="51">
        <v>0.91</v>
      </c>
      <c r="O84" s="51">
        <v>0</v>
      </c>
      <c r="P84" s="51">
        <v>0</v>
      </c>
      <c r="Q84" s="51">
        <v>0</v>
      </c>
      <c r="R84" s="51">
        <v>0</v>
      </c>
      <c r="S84" s="51">
        <v>0.62</v>
      </c>
      <c r="T84" s="51">
        <v>0</v>
      </c>
      <c r="U84" s="53">
        <v>0</v>
      </c>
      <c r="V84" s="52">
        <v>0</v>
      </c>
      <c r="W84" s="52">
        <v>0</v>
      </c>
      <c r="X84" s="33"/>
      <c r="Y84" s="75">
        <f>(SUM(NPV({0,-2},,D84:W84))/2)/10</f>
        <v>0.61300000000000021</v>
      </c>
      <c r="Z84" s="51">
        <f>(SUM(NPV({0,-2},D84:W84))/2)/10</f>
        <v>1.4359999999999999</v>
      </c>
      <c r="AA84" s="76">
        <f t="shared" si="3"/>
        <v>2.0490000000000004</v>
      </c>
      <c r="AB84" s="86">
        <f t="shared" si="2"/>
        <v>8.81</v>
      </c>
    </row>
    <row r="85" spans="1:28" ht="13.2" customHeight="1" x14ac:dyDescent="0.25">
      <c r="A85" s="4">
        <v>85</v>
      </c>
      <c r="B85" s="1"/>
      <c r="C85" s="59" t="s">
        <v>108</v>
      </c>
      <c r="D85" s="51">
        <v>0</v>
      </c>
      <c r="E85" s="51">
        <v>0</v>
      </c>
      <c r="F85" s="51">
        <v>2.6</v>
      </c>
      <c r="G85" s="51">
        <v>6.6</v>
      </c>
      <c r="H85" s="51">
        <v>0</v>
      </c>
      <c r="I85" s="51">
        <v>0.47</v>
      </c>
      <c r="J85" s="51">
        <v>0</v>
      </c>
      <c r="K85" s="51">
        <v>0.4</v>
      </c>
      <c r="L85" s="51">
        <v>1.1200000000000001</v>
      </c>
      <c r="M85" s="51">
        <v>4.42</v>
      </c>
      <c r="N85" s="51">
        <v>2.2599999999999998</v>
      </c>
      <c r="O85" s="51">
        <v>9.2100000000000009</v>
      </c>
      <c r="P85" s="51">
        <v>0</v>
      </c>
      <c r="Q85" s="51">
        <v>2.99</v>
      </c>
      <c r="R85" s="51">
        <v>0</v>
      </c>
      <c r="S85" s="51">
        <v>0</v>
      </c>
      <c r="T85" s="51">
        <v>1.34</v>
      </c>
      <c r="U85" s="53">
        <v>0</v>
      </c>
      <c r="V85" s="52">
        <v>0</v>
      </c>
      <c r="W85" s="52">
        <v>2.1499999999999773</v>
      </c>
      <c r="X85" s="33"/>
      <c r="Y85" s="75">
        <f>(SUM(NPV({0,-2},,D85:W85))/2)/10</f>
        <v>0.73199999999999987</v>
      </c>
      <c r="Z85" s="51">
        <f>(SUM(NPV({0,-2},D85:W85))/2)/10</f>
        <v>2.6239999999999974</v>
      </c>
      <c r="AA85" s="76">
        <f t="shared" si="3"/>
        <v>3.3559999999999972</v>
      </c>
      <c r="AB85" s="86">
        <f t="shared" si="2"/>
        <v>9.2100000000000009</v>
      </c>
    </row>
    <row r="86" spans="1:28" ht="13.2" customHeight="1" x14ac:dyDescent="0.25">
      <c r="A86" s="4">
        <v>86</v>
      </c>
      <c r="B86" s="1"/>
      <c r="C86" s="59" t="s">
        <v>22</v>
      </c>
      <c r="D86" s="51">
        <v>0</v>
      </c>
      <c r="E86" s="51">
        <v>0</v>
      </c>
      <c r="F86" s="51">
        <v>0</v>
      </c>
      <c r="G86" s="51">
        <v>3.4</v>
      </c>
      <c r="H86" s="51">
        <v>0</v>
      </c>
      <c r="I86" s="51">
        <v>2.2599999999999998</v>
      </c>
      <c r="J86" s="51">
        <v>0</v>
      </c>
      <c r="K86" s="51">
        <v>1.24</v>
      </c>
      <c r="L86" s="51">
        <v>0.97</v>
      </c>
      <c r="M86" s="51">
        <v>0</v>
      </c>
      <c r="N86" s="51">
        <v>0</v>
      </c>
      <c r="O86" s="51">
        <v>4.83</v>
      </c>
      <c r="P86" s="51">
        <v>0</v>
      </c>
      <c r="Q86" s="51">
        <v>4.8899999999999997</v>
      </c>
      <c r="R86" s="51">
        <v>3.57</v>
      </c>
      <c r="S86" s="51">
        <v>2.5099999999999998</v>
      </c>
      <c r="T86" s="51">
        <v>0</v>
      </c>
      <c r="U86" s="53">
        <v>0.51</v>
      </c>
      <c r="V86" s="52">
        <v>0.68999999999999773</v>
      </c>
      <c r="W86" s="52">
        <v>0.37999999999999545</v>
      </c>
      <c r="X86" s="33"/>
      <c r="Y86" s="75">
        <f>(SUM(NPV({0,-2},,D86:W86))/2)/10</f>
        <v>0.52299999999999991</v>
      </c>
      <c r="Z86" s="51">
        <f>(SUM(NPV({0,-2},D86:W86))/2)/10</f>
        <v>2.0019999999999998</v>
      </c>
      <c r="AA86" s="76">
        <f t="shared" si="3"/>
        <v>2.5249999999999995</v>
      </c>
      <c r="AB86" s="86">
        <f t="shared" si="2"/>
        <v>4.8899999999999997</v>
      </c>
    </row>
    <row r="87" spans="1:28" ht="13.2" customHeight="1" x14ac:dyDescent="0.25">
      <c r="A87" s="4">
        <v>87</v>
      </c>
      <c r="B87" s="1"/>
      <c r="C87" s="59" t="s">
        <v>23</v>
      </c>
      <c r="D87" s="51">
        <v>0</v>
      </c>
      <c r="E87" s="51">
        <v>0</v>
      </c>
      <c r="F87" s="51">
        <v>0.5</v>
      </c>
      <c r="G87" s="51">
        <v>6.2</v>
      </c>
      <c r="H87" s="51">
        <v>0</v>
      </c>
      <c r="I87" s="51">
        <v>2.6</v>
      </c>
      <c r="J87" s="51">
        <v>0</v>
      </c>
      <c r="K87" s="51">
        <v>0.95</v>
      </c>
      <c r="L87" s="51">
        <v>1.69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7.23</v>
      </c>
      <c r="S87" s="51">
        <v>3.36</v>
      </c>
      <c r="T87" s="51">
        <v>0</v>
      </c>
      <c r="U87" s="53">
        <v>2.2999999999999998</v>
      </c>
      <c r="V87" s="52">
        <v>0</v>
      </c>
      <c r="W87" s="52">
        <v>2</v>
      </c>
      <c r="X87" s="33"/>
      <c r="Y87" s="75">
        <f>(SUM(NPV({0,-2},,D87:W87))/2)/10</f>
        <v>0.94200000000000017</v>
      </c>
      <c r="Z87" s="51">
        <f>(SUM(NPV({0,-2},D87:W87))/2)/10</f>
        <v>1.7410000000000001</v>
      </c>
      <c r="AA87" s="76">
        <f t="shared" si="3"/>
        <v>2.6830000000000003</v>
      </c>
      <c r="AB87" s="86">
        <f t="shared" si="2"/>
        <v>7.23</v>
      </c>
    </row>
    <row r="88" spans="1:28" ht="13.2" customHeight="1" x14ac:dyDescent="0.25">
      <c r="A88" s="4">
        <v>88</v>
      </c>
      <c r="B88" s="1"/>
      <c r="C88" s="59" t="s">
        <v>24</v>
      </c>
      <c r="D88" s="51">
        <v>0</v>
      </c>
      <c r="E88" s="51">
        <v>1.2</v>
      </c>
      <c r="F88" s="51">
        <v>1.2</v>
      </c>
      <c r="G88" s="51">
        <v>1.3</v>
      </c>
      <c r="H88" s="51">
        <v>3.3</v>
      </c>
      <c r="I88" s="51">
        <v>3.06</v>
      </c>
      <c r="J88" s="51">
        <v>0.94</v>
      </c>
      <c r="K88" s="51">
        <v>2.09</v>
      </c>
      <c r="L88" s="51">
        <v>0.66</v>
      </c>
      <c r="M88" s="51">
        <v>2.2799999999999998</v>
      </c>
      <c r="N88" s="51">
        <v>0</v>
      </c>
      <c r="O88" s="51">
        <v>0</v>
      </c>
      <c r="P88" s="51">
        <v>1.51</v>
      </c>
      <c r="Q88" s="51">
        <v>0</v>
      </c>
      <c r="R88" s="51">
        <v>0</v>
      </c>
      <c r="S88" s="51">
        <v>0</v>
      </c>
      <c r="T88" s="51">
        <v>0</v>
      </c>
      <c r="U88" s="53">
        <v>0</v>
      </c>
      <c r="V88" s="52">
        <v>1.5400000000000063</v>
      </c>
      <c r="W88" s="52">
        <v>5.4699999999999989</v>
      </c>
      <c r="X88" s="33"/>
      <c r="Y88" s="75">
        <f>(SUM(NPV({0,-2},,D88:W88))/2)/10</f>
        <v>0.9150000000000007</v>
      </c>
      <c r="Z88" s="51">
        <f>(SUM(NPV({0,-2},D88:W88))/2)/10</f>
        <v>1.54</v>
      </c>
      <c r="AA88" s="76">
        <f t="shared" si="3"/>
        <v>2.455000000000001</v>
      </c>
      <c r="AB88" s="86">
        <f t="shared" si="2"/>
        <v>5.4699999999999989</v>
      </c>
    </row>
    <row r="89" spans="1:28" ht="13.2" customHeight="1" x14ac:dyDescent="0.25">
      <c r="A89" s="4">
        <v>89</v>
      </c>
      <c r="B89" s="1"/>
      <c r="C89" s="59" t="s">
        <v>25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3">
        <v>0</v>
      </c>
      <c r="V89" s="52">
        <v>0</v>
      </c>
      <c r="W89" s="52">
        <v>0</v>
      </c>
      <c r="X89" s="33"/>
      <c r="Y89" s="75">
        <f>(SUM(NPV({0,-2},,D89:W89))/2)/10</f>
        <v>0</v>
      </c>
      <c r="Z89" s="51">
        <f>(SUM(NPV({0,-2},D89:W89))/2)/10</f>
        <v>0</v>
      </c>
      <c r="AA89" s="76">
        <f t="shared" si="3"/>
        <v>0</v>
      </c>
      <c r="AB89" s="86">
        <f t="shared" si="2"/>
        <v>0</v>
      </c>
    </row>
    <row r="90" spans="1:28" ht="13.2" customHeight="1" x14ac:dyDescent="0.25">
      <c r="A90" s="4">
        <v>90</v>
      </c>
      <c r="B90" s="1"/>
      <c r="C90" s="59" t="s">
        <v>26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3"/>
      <c r="V90" s="54"/>
      <c r="W90" s="52"/>
      <c r="X90" s="33"/>
      <c r="Y90" s="75"/>
      <c r="Z90" s="51"/>
      <c r="AA90" s="76"/>
      <c r="AB90" s="86"/>
    </row>
    <row r="91" spans="1:28" ht="13.2" customHeight="1" x14ac:dyDescent="0.25">
      <c r="A91" s="4">
        <v>91</v>
      </c>
      <c r="B91" s="1"/>
      <c r="C91" s="59" t="s">
        <v>26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4"/>
      <c r="W91" s="52"/>
      <c r="X91" s="33"/>
      <c r="Y91" s="75"/>
      <c r="Z91" s="51"/>
      <c r="AA91" s="76"/>
      <c r="AB91" s="86"/>
    </row>
    <row r="92" spans="1:28" ht="13.2" customHeight="1" x14ac:dyDescent="0.25">
      <c r="A92" s="4">
        <v>92</v>
      </c>
      <c r="B92" s="1"/>
      <c r="C92" s="59" t="s">
        <v>26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4"/>
      <c r="W92" s="52"/>
      <c r="X92" s="33"/>
      <c r="Y92" s="75"/>
      <c r="Z92" s="51"/>
      <c r="AA92" s="76"/>
      <c r="AB92" s="86"/>
    </row>
    <row r="93" spans="1:28" ht="13.2" customHeight="1" x14ac:dyDescent="0.25">
      <c r="A93" s="4">
        <v>93</v>
      </c>
      <c r="B93" s="1"/>
      <c r="C93" s="59" t="s">
        <v>26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4"/>
      <c r="W93" s="52"/>
      <c r="X93" s="33"/>
      <c r="Y93" s="75"/>
      <c r="Z93" s="51"/>
      <c r="AA93" s="76"/>
      <c r="AB93" s="86"/>
    </row>
    <row r="94" spans="1:28" ht="13.2" customHeight="1" x14ac:dyDescent="0.25">
      <c r="A94" s="4">
        <v>94</v>
      </c>
      <c r="B94" s="1"/>
      <c r="C94" s="59" t="s">
        <v>109</v>
      </c>
      <c r="D94" s="51">
        <v>0</v>
      </c>
      <c r="E94" s="51">
        <v>0</v>
      </c>
      <c r="F94" s="51">
        <v>0.8</v>
      </c>
      <c r="G94" s="51">
        <v>3.6</v>
      </c>
      <c r="H94" s="51">
        <v>0.4</v>
      </c>
      <c r="I94" s="51">
        <v>1.17</v>
      </c>
      <c r="J94" s="51">
        <v>2.39</v>
      </c>
      <c r="K94" s="51">
        <v>1.05</v>
      </c>
      <c r="L94" s="51">
        <v>0.21</v>
      </c>
      <c r="M94" s="51">
        <v>4.54</v>
      </c>
      <c r="N94" s="51">
        <v>0</v>
      </c>
      <c r="O94" s="51">
        <v>1.78</v>
      </c>
      <c r="P94" s="51">
        <v>0</v>
      </c>
      <c r="Q94" s="51">
        <v>0.78</v>
      </c>
      <c r="R94" s="51">
        <v>4.6100000000000003</v>
      </c>
      <c r="S94" s="51">
        <v>4.13</v>
      </c>
      <c r="T94" s="51">
        <v>0</v>
      </c>
      <c r="U94" s="53">
        <v>0</v>
      </c>
      <c r="V94" s="52">
        <v>0.72999999999996135</v>
      </c>
      <c r="W94" s="52">
        <v>3.0200000000000387</v>
      </c>
      <c r="X94" s="33"/>
      <c r="Y94" s="75">
        <f>(SUM(NPV({0,-2},,D94:W94))/2)/10</f>
        <v>0.91399999999999615</v>
      </c>
      <c r="Z94" s="51">
        <f>(SUM(NPV({0,-2},D94:W94))/2)/10</f>
        <v>2.0070000000000041</v>
      </c>
      <c r="AA94" s="76">
        <f t="shared" si="3"/>
        <v>2.9210000000000003</v>
      </c>
      <c r="AB94" s="86">
        <f t="shared" ref="AB94:AB109" si="4">MAX(D94:W94)</f>
        <v>4.6100000000000003</v>
      </c>
    </row>
    <row r="95" spans="1:28" ht="13.2" customHeight="1" x14ac:dyDescent="0.25">
      <c r="A95" s="4">
        <v>95</v>
      </c>
      <c r="B95" s="1"/>
      <c r="C95" s="59" t="s">
        <v>129</v>
      </c>
      <c r="D95" s="51">
        <v>0</v>
      </c>
      <c r="E95" s="51">
        <v>0</v>
      </c>
      <c r="F95" s="51">
        <v>0</v>
      </c>
      <c r="G95" s="51">
        <v>0.5</v>
      </c>
      <c r="H95" s="51">
        <v>3.8</v>
      </c>
      <c r="I95" s="51">
        <v>4.88</v>
      </c>
      <c r="J95" s="51">
        <v>0.66</v>
      </c>
      <c r="K95" s="51">
        <v>0</v>
      </c>
      <c r="L95" s="51">
        <v>0.62</v>
      </c>
      <c r="M95" s="51">
        <v>0.78</v>
      </c>
      <c r="N95" s="51">
        <v>0.95</v>
      </c>
      <c r="O95" s="51">
        <v>6.43</v>
      </c>
      <c r="P95" s="51">
        <v>0</v>
      </c>
      <c r="Q95" s="51">
        <v>1.83</v>
      </c>
      <c r="R95" s="51">
        <v>0</v>
      </c>
      <c r="S95" s="51">
        <v>6.93</v>
      </c>
      <c r="T95" s="51">
        <v>5.95</v>
      </c>
      <c r="U95" s="53">
        <v>4.37</v>
      </c>
      <c r="V95" s="52">
        <v>4.5799999999999841</v>
      </c>
      <c r="W95" s="52">
        <v>4.7400000000000091</v>
      </c>
      <c r="X95" s="33"/>
      <c r="Y95" s="75">
        <f>(SUM(NPV({0,-2},,D95:W95))/2)/10</f>
        <v>1.6559999999999981</v>
      </c>
      <c r="Z95" s="51">
        <f>(SUM(NPV({0,-2},D95:W95))/2)/10</f>
        <v>3.0460000000000007</v>
      </c>
      <c r="AA95" s="76">
        <f t="shared" si="3"/>
        <v>4.7019999999999991</v>
      </c>
      <c r="AB95" s="86">
        <f t="shared" si="4"/>
        <v>6.93</v>
      </c>
    </row>
    <row r="96" spans="1:28" ht="13.2" customHeight="1" x14ac:dyDescent="0.25">
      <c r="A96" s="4">
        <v>96</v>
      </c>
      <c r="B96" s="1"/>
      <c r="C96" s="59" t="s">
        <v>110</v>
      </c>
      <c r="D96" s="51">
        <v>0.7</v>
      </c>
      <c r="E96" s="51">
        <v>3.1</v>
      </c>
      <c r="F96" s="51">
        <v>1.1000000000000001</v>
      </c>
      <c r="G96" s="51">
        <v>0</v>
      </c>
      <c r="H96" s="51">
        <v>0</v>
      </c>
      <c r="I96" s="51">
        <v>7</v>
      </c>
      <c r="J96" s="51">
        <v>1.54</v>
      </c>
      <c r="K96" s="51">
        <v>1.59</v>
      </c>
      <c r="L96" s="51">
        <v>0</v>
      </c>
      <c r="M96" s="51">
        <v>0.99</v>
      </c>
      <c r="N96" s="51">
        <v>0.68</v>
      </c>
      <c r="O96" s="51">
        <v>6.96</v>
      </c>
      <c r="P96" s="51">
        <v>1.26</v>
      </c>
      <c r="Q96" s="51">
        <v>4.5199999999999996</v>
      </c>
      <c r="R96" s="51">
        <v>0.87</v>
      </c>
      <c r="S96" s="51">
        <v>1.73</v>
      </c>
      <c r="T96" s="51">
        <v>2.11</v>
      </c>
      <c r="U96" s="53">
        <v>6.84</v>
      </c>
      <c r="V96" s="52">
        <v>1.25</v>
      </c>
      <c r="W96" s="52">
        <v>4.0800000000000409</v>
      </c>
      <c r="X96" s="33"/>
      <c r="Y96" s="75">
        <f>(SUM(NPV({0,-2},,D96:W96))/2)/10</f>
        <v>0.95099999999999962</v>
      </c>
      <c r="Z96" s="51">
        <f>(SUM(NPV({0,-2},D96:W96))/2)/10</f>
        <v>3.6810000000000036</v>
      </c>
      <c r="AA96" s="76">
        <f t="shared" si="3"/>
        <v>4.6320000000000032</v>
      </c>
      <c r="AB96" s="86">
        <f t="shared" si="4"/>
        <v>7</v>
      </c>
    </row>
    <row r="97" spans="1:28" ht="13.2" customHeight="1" x14ac:dyDescent="0.25">
      <c r="A97" s="4">
        <v>97</v>
      </c>
      <c r="B97" s="1"/>
      <c r="C97" s="59" t="s">
        <v>27</v>
      </c>
      <c r="D97" s="51">
        <v>2.7</v>
      </c>
      <c r="E97" s="51">
        <v>5.5</v>
      </c>
      <c r="F97" s="51">
        <v>0.4</v>
      </c>
      <c r="G97" s="51">
        <v>3.2</v>
      </c>
      <c r="H97" s="51">
        <v>0</v>
      </c>
      <c r="I97" s="51">
        <v>10.54</v>
      </c>
      <c r="J97" s="51">
        <v>9</v>
      </c>
      <c r="K97" s="51">
        <v>6.73</v>
      </c>
      <c r="L97" s="51">
        <v>0.59</v>
      </c>
      <c r="M97" s="51">
        <v>0</v>
      </c>
      <c r="N97" s="51">
        <v>0</v>
      </c>
      <c r="O97" s="51">
        <v>2.08</v>
      </c>
      <c r="P97" s="51">
        <v>2.72</v>
      </c>
      <c r="Q97" s="51">
        <v>9.41</v>
      </c>
      <c r="R97" s="51">
        <v>2.04</v>
      </c>
      <c r="S97" s="51">
        <v>0.76</v>
      </c>
      <c r="T97" s="51">
        <v>0</v>
      </c>
      <c r="U97" s="53">
        <v>0.62</v>
      </c>
      <c r="V97" s="52">
        <v>1.6800000000000068</v>
      </c>
      <c r="W97" s="52">
        <v>1.8899999999999864</v>
      </c>
      <c r="X97" s="33"/>
      <c r="Y97" s="75">
        <f>(SUM(NPV({0,-2},,D97:W97))/2)/10</f>
        <v>1.9130000000000003</v>
      </c>
      <c r="Z97" s="51">
        <f>(SUM(NPV({0,-2},D97:W97))/2)/10</f>
        <v>4.0729999999999986</v>
      </c>
      <c r="AA97" s="76">
        <f t="shared" si="3"/>
        <v>5.9859999999999989</v>
      </c>
      <c r="AB97" s="86">
        <f t="shared" si="4"/>
        <v>10.54</v>
      </c>
    </row>
    <row r="98" spans="1:28" ht="13.2" customHeight="1" x14ac:dyDescent="0.25">
      <c r="A98" s="4">
        <v>98</v>
      </c>
      <c r="B98" s="1"/>
      <c r="C98" s="59" t="s">
        <v>111</v>
      </c>
      <c r="D98" s="51">
        <v>0</v>
      </c>
      <c r="E98" s="51">
        <v>0.6</v>
      </c>
      <c r="F98" s="51">
        <v>2.5</v>
      </c>
      <c r="G98" s="51">
        <v>9.3000000000000007</v>
      </c>
      <c r="H98" s="51">
        <v>0</v>
      </c>
      <c r="I98" s="51">
        <v>4.09</v>
      </c>
      <c r="J98" s="51">
        <v>0.68</v>
      </c>
      <c r="K98" s="51">
        <v>10.4</v>
      </c>
      <c r="L98" s="51">
        <v>2.62</v>
      </c>
      <c r="M98" s="51">
        <v>0.65</v>
      </c>
      <c r="N98" s="51">
        <v>0</v>
      </c>
      <c r="O98" s="51">
        <v>0</v>
      </c>
      <c r="P98" s="51">
        <v>0</v>
      </c>
      <c r="Q98" s="51">
        <v>1.21</v>
      </c>
      <c r="R98" s="51">
        <v>1.31</v>
      </c>
      <c r="S98" s="51">
        <v>0</v>
      </c>
      <c r="T98" s="51">
        <v>0</v>
      </c>
      <c r="U98" s="53">
        <v>0</v>
      </c>
      <c r="V98" s="52">
        <v>1.4699999999999989</v>
      </c>
      <c r="W98" s="52">
        <v>1.539999999999992</v>
      </c>
      <c r="X98" s="33"/>
      <c r="Y98" s="75">
        <f>(SUM(NPV({0,-2},,D98:W98))/2)/10</f>
        <v>0.85799999999999987</v>
      </c>
      <c r="Z98" s="51">
        <f>(SUM(NPV({0,-2},D98:W98))/2)/10</f>
        <v>2.778999999999999</v>
      </c>
      <c r="AA98" s="76">
        <f t="shared" si="3"/>
        <v>3.6369999999999987</v>
      </c>
      <c r="AB98" s="86">
        <f t="shared" si="4"/>
        <v>10.4</v>
      </c>
    </row>
    <row r="99" spans="1:28" ht="13.2" customHeight="1" x14ac:dyDescent="0.25">
      <c r="A99" s="4">
        <v>99</v>
      </c>
      <c r="B99" s="1"/>
      <c r="C99" s="59" t="s">
        <v>112</v>
      </c>
      <c r="D99" s="51">
        <v>0.9</v>
      </c>
      <c r="E99" s="51">
        <v>1.4</v>
      </c>
      <c r="F99" s="51">
        <v>0.2</v>
      </c>
      <c r="G99" s="51">
        <v>0.7</v>
      </c>
      <c r="H99" s="51">
        <v>2.6</v>
      </c>
      <c r="I99" s="51">
        <v>0</v>
      </c>
      <c r="J99" s="51">
        <v>4.28</v>
      </c>
      <c r="K99" s="51">
        <v>2.23</v>
      </c>
      <c r="L99" s="51">
        <v>18.84</v>
      </c>
      <c r="M99" s="51">
        <v>6.21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1.44</v>
      </c>
      <c r="T99" s="51">
        <v>0</v>
      </c>
      <c r="U99" s="53">
        <v>0</v>
      </c>
      <c r="V99" s="52">
        <v>0</v>
      </c>
      <c r="W99" s="52">
        <v>0</v>
      </c>
      <c r="X99" s="33"/>
      <c r="Y99" s="75">
        <f>(SUM(NPV({0,-2},,D99:W99))/2)/10</f>
        <v>2.6819999999999999</v>
      </c>
      <c r="Z99" s="51">
        <f>(SUM(NPV({0,-2},D99:W99))/2)/10</f>
        <v>1.1979999999999997</v>
      </c>
      <c r="AA99" s="76">
        <f t="shared" si="3"/>
        <v>3.88</v>
      </c>
      <c r="AB99" s="86">
        <f t="shared" si="4"/>
        <v>18.84</v>
      </c>
    </row>
    <row r="100" spans="1:28" ht="13.2" customHeight="1" x14ac:dyDescent="0.25">
      <c r="A100" s="4">
        <v>100</v>
      </c>
      <c r="B100" s="1"/>
      <c r="C100" s="59" t="s">
        <v>28</v>
      </c>
      <c r="D100" s="51">
        <v>0.4</v>
      </c>
      <c r="E100" s="51">
        <v>1.2</v>
      </c>
      <c r="F100" s="51">
        <v>0.8</v>
      </c>
      <c r="G100" s="51">
        <v>1.5</v>
      </c>
      <c r="H100" s="51">
        <v>0</v>
      </c>
      <c r="I100" s="51">
        <v>0.99</v>
      </c>
      <c r="J100" s="51">
        <v>0</v>
      </c>
      <c r="K100" s="51">
        <v>3.88</v>
      </c>
      <c r="L100" s="51">
        <v>0.6</v>
      </c>
      <c r="M100" s="51">
        <v>9.06</v>
      </c>
      <c r="N100" s="51">
        <v>0</v>
      </c>
      <c r="O100" s="51">
        <v>0.97</v>
      </c>
      <c r="P100" s="51">
        <v>0</v>
      </c>
      <c r="Q100" s="51">
        <v>1.3</v>
      </c>
      <c r="R100" s="51">
        <v>0</v>
      </c>
      <c r="S100" s="51">
        <v>0.95</v>
      </c>
      <c r="T100" s="51">
        <v>0</v>
      </c>
      <c r="U100" s="53">
        <v>0</v>
      </c>
      <c r="V100" s="52">
        <v>0.53999999999999204</v>
      </c>
      <c r="W100" s="52">
        <v>0</v>
      </c>
      <c r="X100" s="33"/>
      <c r="Y100" s="75">
        <f>(SUM(NPV({0,-2},,D100:W100))/2)/10</f>
        <v>0.2339999999999991</v>
      </c>
      <c r="Z100" s="51">
        <f>(SUM(NPV({0,-2},D100:W100))/2)/10</f>
        <v>1.9850000000000001</v>
      </c>
      <c r="AA100" s="76">
        <f t="shared" si="3"/>
        <v>2.2189999999999994</v>
      </c>
      <c r="AB100" s="86">
        <f t="shared" si="4"/>
        <v>9.06</v>
      </c>
    </row>
    <row r="101" spans="1:28" ht="13.2" customHeight="1" x14ac:dyDescent="0.25">
      <c r="A101" s="4">
        <v>101</v>
      </c>
      <c r="B101" s="1"/>
      <c r="C101" s="59" t="s">
        <v>29</v>
      </c>
      <c r="D101" s="51">
        <v>0</v>
      </c>
      <c r="E101" s="51">
        <v>0.7</v>
      </c>
      <c r="F101" s="51">
        <v>4.8</v>
      </c>
      <c r="G101" s="51">
        <v>0.9</v>
      </c>
      <c r="H101" s="51">
        <v>0</v>
      </c>
      <c r="I101" s="51">
        <v>0</v>
      </c>
      <c r="J101" s="51">
        <v>0</v>
      </c>
      <c r="K101" s="51">
        <v>2.58</v>
      </c>
      <c r="L101" s="51">
        <v>1.44</v>
      </c>
      <c r="M101" s="51">
        <v>1.33</v>
      </c>
      <c r="N101" s="51">
        <v>1.52</v>
      </c>
      <c r="O101" s="51">
        <v>2.36</v>
      </c>
      <c r="P101" s="51">
        <v>0</v>
      </c>
      <c r="Q101" s="51">
        <v>1.53</v>
      </c>
      <c r="R101" s="51">
        <v>0</v>
      </c>
      <c r="S101" s="51">
        <v>0</v>
      </c>
      <c r="T101" s="51">
        <v>0</v>
      </c>
      <c r="U101" s="53">
        <v>1.03</v>
      </c>
      <c r="V101" s="52">
        <v>0</v>
      </c>
      <c r="W101" s="52">
        <v>4.1299999999999955</v>
      </c>
      <c r="X101" s="33"/>
      <c r="Y101" s="75">
        <f>(SUM(NPV({0,-2},,D101:W101))/2)/10</f>
        <v>0.77600000000000002</v>
      </c>
      <c r="Z101" s="51">
        <f>(SUM(NPV({0,-2},D101:W101))/2)/10</f>
        <v>1.4559999999999995</v>
      </c>
      <c r="AA101" s="76">
        <f t="shared" si="3"/>
        <v>2.2319999999999993</v>
      </c>
      <c r="AB101" s="86">
        <f t="shared" si="4"/>
        <v>4.8</v>
      </c>
    </row>
    <row r="102" spans="1:28" ht="13.2" customHeight="1" x14ac:dyDescent="0.25">
      <c r="A102" s="4">
        <v>102</v>
      </c>
      <c r="B102" s="1"/>
      <c r="C102" s="59" t="s">
        <v>30</v>
      </c>
      <c r="D102" s="51">
        <v>0</v>
      </c>
      <c r="E102" s="51">
        <v>0</v>
      </c>
      <c r="F102" s="51">
        <v>2.2999999999999998</v>
      </c>
      <c r="G102" s="51">
        <v>1.1000000000000001</v>
      </c>
      <c r="H102" s="51">
        <v>0</v>
      </c>
      <c r="I102" s="51">
        <v>0</v>
      </c>
      <c r="J102" s="51">
        <v>0</v>
      </c>
      <c r="K102" s="51">
        <v>0</v>
      </c>
      <c r="L102" s="51">
        <v>0.97</v>
      </c>
      <c r="M102" s="51">
        <v>1.07</v>
      </c>
      <c r="N102" s="51">
        <v>3.97</v>
      </c>
      <c r="O102" s="51">
        <v>0</v>
      </c>
      <c r="P102" s="51">
        <v>0</v>
      </c>
      <c r="Q102" s="51">
        <v>1.1599999999999999</v>
      </c>
      <c r="R102" s="51">
        <v>0</v>
      </c>
      <c r="S102" s="51">
        <v>0</v>
      </c>
      <c r="T102" s="51">
        <v>0</v>
      </c>
      <c r="U102" s="53">
        <v>1.1200000000000001</v>
      </c>
      <c r="V102" s="52">
        <v>0</v>
      </c>
      <c r="W102" s="52">
        <v>3.8899999999999864</v>
      </c>
      <c r="X102" s="33"/>
      <c r="Y102" s="75">
        <f>(SUM(NPV({0,-2},,D102:W102))/2)/10</f>
        <v>0.72399999999999998</v>
      </c>
      <c r="Z102" s="51">
        <f>(SUM(NPV({0,-2},D102:W102))/2)/10</f>
        <v>0.83399999999999874</v>
      </c>
      <c r="AA102" s="76">
        <f t="shared" si="3"/>
        <v>1.5579999999999987</v>
      </c>
      <c r="AB102" s="86">
        <f t="shared" si="4"/>
        <v>3.97</v>
      </c>
    </row>
    <row r="103" spans="1:28" ht="13.2" customHeight="1" x14ac:dyDescent="0.25">
      <c r="A103" s="4">
        <v>103</v>
      </c>
      <c r="B103" s="1"/>
      <c r="C103" s="59" t="s">
        <v>30</v>
      </c>
      <c r="D103" s="51">
        <v>0</v>
      </c>
      <c r="E103" s="51">
        <v>0</v>
      </c>
      <c r="F103" s="51">
        <v>0.2</v>
      </c>
      <c r="G103" s="51">
        <v>0</v>
      </c>
      <c r="H103" s="51">
        <v>0</v>
      </c>
      <c r="I103" s="51">
        <v>2.4300000000000002</v>
      </c>
      <c r="J103" s="51">
        <v>1.04</v>
      </c>
      <c r="K103" s="51">
        <v>0</v>
      </c>
      <c r="L103" s="51">
        <v>0.63</v>
      </c>
      <c r="M103" s="51">
        <v>0</v>
      </c>
      <c r="N103" s="51">
        <v>0.21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3">
        <v>0</v>
      </c>
      <c r="V103" s="52">
        <v>1.7800000000000011</v>
      </c>
      <c r="W103" s="52">
        <v>1.0099999999999909</v>
      </c>
      <c r="X103" s="33"/>
      <c r="Y103" s="75">
        <f>(SUM(NPV({0,-2},,D103:W103))/2)/10</f>
        <v>0.38600000000000012</v>
      </c>
      <c r="Z103" s="51">
        <f>(SUM(NPV({0,-2},D103:W103))/2)/10</f>
        <v>0.34399999999999914</v>
      </c>
      <c r="AA103" s="76">
        <f t="shared" si="3"/>
        <v>0.72999999999999932</v>
      </c>
      <c r="AB103" s="86">
        <f t="shared" si="4"/>
        <v>2.4300000000000002</v>
      </c>
    </row>
    <row r="104" spans="1:28" ht="13.2" customHeight="1" x14ac:dyDescent="0.25">
      <c r="A104" s="4">
        <v>104</v>
      </c>
      <c r="B104" s="1"/>
      <c r="C104" s="59" t="s">
        <v>31</v>
      </c>
      <c r="D104" s="51">
        <v>0.17</v>
      </c>
      <c r="E104" s="51">
        <v>0</v>
      </c>
      <c r="F104" s="51">
        <v>0.1</v>
      </c>
      <c r="G104" s="51">
        <v>0</v>
      </c>
      <c r="H104" s="51">
        <v>0</v>
      </c>
      <c r="I104" s="51">
        <v>0</v>
      </c>
      <c r="J104" s="51">
        <v>0.47</v>
      </c>
      <c r="K104" s="51">
        <v>0</v>
      </c>
      <c r="L104" s="51">
        <v>0</v>
      </c>
      <c r="M104" s="51">
        <v>0</v>
      </c>
      <c r="N104" s="51">
        <v>0.25</v>
      </c>
      <c r="O104" s="51">
        <v>0</v>
      </c>
      <c r="P104" s="51">
        <v>0</v>
      </c>
      <c r="Q104" s="51">
        <v>0</v>
      </c>
      <c r="R104" s="51">
        <v>0</v>
      </c>
      <c r="S104" s="51">
        <v>1.22</v>
      </c>
      <c r="T104" s="51">
        <v>0</v>
      </c>
      <c r="U104" s="53">
        <v>0</v>
      </c>
      <c r="V104" s="52">
        <v>0.62999999999999545</v>
      </c>
      <c r="W104" s="52">
        <v>0</v>
      </c>
      <c r="X104" s="33"/>
      <c r="Y104" s="75">
        <f>(SUM(NPV({0,-2},,D104:W104))/2)/10</f>
        <v>0.16199999999999953</v>
      </c>
      <c r="Z104" s="51">
        <f>(SUM(NPV({0,-2},D104:W104))/2)/10</f>
        <v>0.122</v>
      </c>
      <c r="AA104" s="76">
        <f t="shared" si="3"/>
        <v>0.28399999999999953</v>
      </c>
      <c r="AB104" s="86">
        <f t="shared" si="4"/>
        <v>1.22</v>
      </c>
    </row>
    <row r="105" spans="1:28" ht="13.2" customHeight="1" x14ac:dyDescent="0.25">
      <c r="A105" s="4">
        <v>105</v>
      </c>
      <c r="B105" s="1"/>
      <c r="C105" s="59" t="s">
        <v>32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0.97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3">
        <v>0</v>
      </c>
      <c r="V105" s="52">
        <v>0</v>
      </c>
      <c r="W105" s="52">
        <v>0</v>
      </c>
      <c r="X105" s="33"/>
      <c r="Y105" s="75">
        <f>(SUM(NPV({0,-2},,D105:W105))/2)/10</f>
        <v>9.7000000000000003E-2</v>
      </c>
      <c r="Z105" s="51">
        <f>(SUM(NPV({0,-2},D105:W105))/2)/10</f>
        <v>0</v>
      </c>
      <c r="AA105" s="76">
        <f t="shared" si="3"/>
        <v>9.7000000000000003E-2</v>
      </c>
      <c r="AB105" s="86">
        <f t="shared" si="4"/>
        <v>0.97</v>
      </c>
    </row>
    <row r="106" spans="1:28" ht="13.2" customHeight="1" x14ac:dyDescent="0.25">
      <c r="A106" s="4">
        <v>106</v>
      </c>
      <c r="B106" s="1"/>
      <c r="C106" s="59" t="s">
        <v>33</v>
      </c>
      <c r="D106" s="51">
        <v>0</v>
      </c>
      <c r="E106" s="51">
        <v>0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4.75</v>
      </c>
      <c r="M106" s="51">
        <v>0</v>
      </c>
      <c r="N106" s="51">
        <v>0.57999999999999996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3">
        <v>0</v>
      </c>
      <c r="V106" s="52">
        <v>0</v>
      </c>
      <c r="W106" s="52">
        <v>0</v>
      </c>
      <c r="X106" s="33"/>
      <c r="Y106" s="75">
        <f>(SUM(NPV({0,-2},,D106:W106))/2)/10</f>
        <v>0.53300000000000003</v>
      </c>
      <c r="Z106" s="51">
        <f>(SUM(NPV({0,-2},D106:W106))/2)/10</f>
        <v>0</v>
      </c>
      <c r="AA106" s="76">
        <f t="shared" si="3"/>
        <v>0.53300000000000003</v>
      </c>
      <c r="AB106" s="86">
        <f t="shared" si="4"/>
        <v>4.75</v>
      </c>
    </row>
    <row r="107" spans="1:28" ht="13.2" customHeight="1" x14ac:dyDescent="0.25">
      <c r="A107" s="4">
        <v>107</v>
      </c>
      <c r="B107" s="1"/>
      <c r="C107" s="59" t="s">
        <v>113</v>
      </c>
      <c r="D107" s="51">
        <v>0</v>
      </c>
      <c r="E107" s="51">
        <v>0</v>
      </c>
      <c r="F107" s="51">
        <v>0.5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0.36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3">
        <v>0</v>
      </c>
      <c r="V107" s="52">
        <v>0</v>
      </c>
      <c r="W107" s="52">
        <v>0</v>
      </c>
      <c r="X107" s="33"/>
      <c r="Y107" s="75">
        <f>(SUM(NPV({0,-2},,D107:W107))/2)/10</f>
        <v>8.5999999999999993E-2</v>
      </c>
      <c r="Z107" s="51">
        <f>(SUM(NPV({0,-2},D107:W107))/2)/10</f>
        <v>0</v>
      </c>
      <c r="AA107" s="76">
        <f t="shared" si="3"/>
        <v>8.5999999999999993E-2</v>
      </c>
      <c r="AB107" s="86">
        <f t="shared" si="4"/>
        <v>0.5</v>
      </c>
    </row>
    <row r="108" spans="1:28" ht="13.2" customHeight="1" x14ac:dyDescent="0.25">
      <c r="A108" s="4">
        <v>108</v>
      </c>
      <c r="B108" s="1"/>
      <c r="C108" s="59" t="s">
        <v>114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0.9</v>
      </c>
      <c r="O108" s="51">
        <v>0</v>
      </c>
      <c r="P108" s="51">
        <v>0</v>
      </c>
      <c r="Q108" s="51">
        <v>0</v>
      </c>
      <c r="R108" s="51">
        <v>4.6100000000000003</v>
      </c>
      <c r="S108" s="51">
        <v>2.13</v>
      </c>
      <c r="T108" s="51">
        <v>0</v>
      </c>
      <c r="U108" s="53">
        <v>0</v>
      </c>
      <c r="V108" s="52">
        <v>0</v>
      </c>
      <c r="W108" s="52">
        <v>0</v>
      </c>
      <c r="X108" s="33"/>
      <c r="Y108" s="75">
        <f>(SUM(NPV({0,-2},,D108:W108))/2)/10</f>
        <v>0.55100000000000005</v>
      </c>
      <c r="Z108" s="51">
        <f>(SUM(NPV({0,-2},D108:W108))/2)/10</f>
        <v>0.21299999999999999</v>
      </c>
      <c r="AA108" s="76">
        <f t="shared" si="3"/>
        <v>0.76400000000000001</v>
      </c>
      <c r="AB108" s="86">
        <f t="shared" si="4"/>
        <v>4.6100000000000003</v>
      </c>
    </row>
    <row r="109" spans="1:28" ht="13.2" customHeight="1" x14ac:dyDescent="0.25">
      <c r="A109" s="4">
        <v>109</v>
      </c>
      <c r="B109" s="1"/>
      <c r="C109" s="59" t="s">
        <v>115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0.93</v>
      </c>
      <c r="J109" s="51">
        <v>0</v>
      </c>
      <c r="K109" s="51">
        <v>2.4300000000000002</v>
      </c>
      <c r="L109" s="51">
        <v>0.93</v>
      </c>
      <c r="M109" s="51">
        <v>1.1000000000000001</v>
      </c>
      <c r="N109" s="51">
        <v>0.24</v>
      </c>
      <c r="O109" s="51">
        <v>0</v>
      </c>
      <c r="P109" s="51">
        <v>0</v>
      </c>
      <c r="Q109" s="51">
        <v>1.04</v>
      </c>
      <c r="R109" s="51">
        <v>0</v>
      </c>
      <c r="S109" s="51">
        <v>0.54</v>
      </c>
      <c r="T109" s="51">
        <v>0</v>
      </c>
      <c r="U109" s="53">
        <v>0</v>
      </c>
      <c r="V109" s="52">
        <v>0</v>
      </c>
      <c r="W109" s="52">
        <v>0</v>
      </c>
      <c r="X109" s="33"/>
      <c r="Y109" s="75">
        <f>(SUM(NPV({0,-2},,D109:W109))/2)/10</f>
        <v>0.11700000000000003</v>
      </c>
      <c r="Z109" s="51">
        <f>(SUM(NPV({0,-2},D109:W109))/2)/10</f>
        <v>0.60400000000000009</v>
      </c>
      <c r="AA109" s="76">
        <f t="shared" si="3"/>
        <v>0.72100000000000009</v>
      </c>
      <c r="AB109" s="86">
        <f t="shared" si="4"/>
        <v>2.4300000000000002</v>
      </c>
    </row>
    <row r="110" spans="1:28" ht="13.2" customHeight="1" x14ac:dyDescent="0.25">
      <c r="A110" s="4">
        <v>110</v>
      </c>
      <c r="B110" s="1"/>
      <c r="C110" s="59" t="s">
        <v>34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4"/>
      <c r="W110" s="52"/>
      <c r="X110" s="33"/>
      <c r="Y110" s="75"/>
      <c r="Z110" s="51"/>
      <c r="AA110" s="76"/>
      <c r="AB110" s="86"/>
    </row>
    <row r="111" spans="1:28" ht="13.2" customHeight="1" x14ac:dyDescent="0.25">
      <c r="A111" s="4">
        <v>111</v>
      </c>
      <c r="B111" s="1"/>
      <c r="C111" s="59" t="s">
        <v>34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4"/>
      <c r="W111" s="52"/>
      <c r="X111" s="33"/>
      <c r="Y111" s="75"/>
      <c r="Z111" s="51"/>
      <c r="AA111" s="76"/>
      <c r="AB111" s="86"/>
    </row>
    <row r="112" spans="1:28" ht="13.2" customHeight="1" x14ac:dyDescent="0.25">
      <c r="A112" s="4">
        <v>112</v>
      </c>
      <c r="B112" s="1"/>
      <c r="C112" s="59" t="s">
        <v>34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4"/>
      <c r="W112" s="52"/>
      <c r="X112" s="33"/>
      <c r="Y112" s="75"/>
      <c r="Z112" s="51"/>
      <c r="AA112" s="76"/>
      <c r="AB112" s="86"/>
    </row>
    <row r="113" spans="1:29" ht="13.2" customHeight="1" x14ac:dyDescent="0.25">
      <c r="A113" s="4">
        <v>113</v>
      </c>
      <c r="B113" s="1"/>
      <c r="C113" s="59" t="s">
        <v>116</v>
      </c>
      <c r="D113" s="51">
        <v>0.3</v>
      </c>
      <c r="E113" s="51">
        <v>0.3</v>
      </c>
      <c r="F113" s="51">
        <v>0.2</v>
      </c>
      <c r="G113" s="51">
        <v>0.2</v>
      </c>
      <c r="H113" s="51">
        <v>0.4</v>
      </c>
      <c r="I113" s="51">
        <v>0</v>
      </c>
      <c r="J113" s="51">
        <v>0.51</v>
      </c>
      <c r="K113" s="51">
        <v>3.66</v>
      </c>
      <c r="L113" s="51">
        <v>1.1599999999999999</v>
      </c>
      <c r="M113" s="51">
        <v>3.44</v>
      </c>
      <c r="N113" s="51">
        <v>0.9</v>
      </c>
      <c r="O113" s="51">
        <v>0</v>
      </c>
      <c r="P113" s="51">
        <v>0</v>
      </c>
      <c r="Q113" s="51">
        <v>1.1000000000000001</v>
      </c>
      <c r="R113" s="51">
        <v>2.29</v>
      </c>
      <c r="S113" s="51">
        <v>3.18</v>
      </c>
      <c r="T113" s="51">
        <v>0</v>
      </c>
      <c r="U113" s="53">
        <v>0</v>
      </c>
      <c r="V113" s="52">
        <v>0</v>
      </c>
      <c r="W113" s="52">
        <v>1.0799999999999841</v>
      </c>
      <c r="X113" s="33"/>
      <c r="Y113" s="75">
        <f>(SUM(NPV({0,-2},,D113:W113))/2)/10</f>
        <v>0.57599999999999996</v>
      </c>
      <c r="Z113" s="51">
        <f>(SUM(NPV({0,-2},D113:W113))/2)/10</f>
        <v>1.2959999999999985</v>
      </c>
      <c r="AA113" s="76">
        <f t="shared" si="3"/>
        <v>1.8719999999999986</v>
      </c>
      <c r="AB113" s="86">
        <f>MAX(D113:W113)</f>
        <v>3.66</v>
      </c>
    </row>
    <row r="114" spans="1:29" ht="13.2" customHeight="1" x14ac:dyDescent="0.25">
      <c r="A114" s="4">
        <v>114</v>
      </c>
      <c r="B114" s="1"/>
      <c r="C114" s="59" t="s">
        <v>117</v>
      </c>
      <c r="D114" s="51">
        <v>0.9</v>
      </c>
      <c r="E114" s="51">
        <v>0</v>
      </c>
      <c r="F114" s="51">
        <v>0</v>
      </c>
      <c r="G114" s="51">
        <v>0</v>
      </c>
      <c r="H114" s="51">
        <v>1.5</v>
      </c>
      <c r="I114" s="51">
        <v>2.2999999999999998</v>
      </c>
      <c r="J114" s="51">
        <v>0.3</v>
      </c>
      <c r="K114" s="51">
        <v>0</v>
      </c>
      <c r="L114" s="51">
        <v>0</v>
      </c>
      <c r="M114" s="51">
        <v>2.83</v>
      </c>
      <c r="N114" s="51">
        <v>0.66</v>
      </c>
      <c r="O114" s="51">
        <v>0</v>
      </c>
      <c r="P114" s="51">
        <v>0</v>
      </c>
      <c r="Q114" s="51">
        <v>4.17</v>
      </c>
      <c r="R114" s="51">
        <v>0</v>
      </c>
      <c r="S114" s="51">
        <v>0.97</v>
      </c>
      <c r="T114" s="51">
        <v>0</v>
      </c>
      <c r="U114" s="53">
        <v>1.07</v>
      </c>
      <c r="V114" s="52">
        <v>0</v>
      </c>
      <c r="W114" s="52">
        <v>1.9099999999999682</v>
      </c>
      <c r="X114" s="33"/>
      <c r="Y114" s="75">
        <f>(SUM(NPV({0,-2},,D114:W114))/2)/10</f>
        <v>0.33599999999999997</v>
      </c>
      <c r="Z114" s="51">
        <f>(SUM(NPV({0,-2},D114:W114))/2)/10</f>
        <v>1.3249999999999968</v>
      </c>
      <c r="AA114" s="76">
        <f t="shared" si="3"/>
        <v>1.6609999999999969</v>
      </c>
      <c r="AB114" s="86">
        <f>MAX(D114:W114)</f>
        <v>4.17</v>
      </c>
    </row>
    <row r="115" spans="1:29" ht="13.2" customHeight="1" x14ac:dyDescent="0.25">
      <c r="A115" s="4">
        <v>115</v>
      </c>
      <c r="B115" s="1"/>
      <c r="C115" s="59" t="s">
        <v>118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3"/>
      <c r="V115" s="54"/>
      <c r="W115" s="52"/>
      <c r="X115" s="33"/>
      <c r="Y115" s="75"/>
      <c r="Z115" s="51"/>
      <c r="AA115" s="76"/>
      <c r="AB115" s="86"/>
    </row>
    <row r="116" spans="1:29" ht="13.2" customHeight="1" x14ac:dyDescent="0.25">
      <c r="A116" s="4">
        <v>116</v>
      </c>
      <c r="B116" s="1"/>
      <c r="C116" s="59" t="s">
        <v>118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4"/>
      <c r="W116" s="52"/>
      <c r="X116" s="33"/>
      <c r="Y116" s="75"/>
      <c r="Z116" s="51"/>
      <c r="AA116" s="76"/>
      <c r="AB116" s="86"/>
    </row>
    <row r="117" spans="1:29" ht="13.2" customHeight="1" x14ac:dyDescent="0.25">
      <c r="A117" s="4">
        <v>117</v>
      </c>
      <c r="B117" s="1"/>
      <c r="C117" s="59" t="s">
        <v>119</v>
      </c>
      <c r="D117" s="3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1"/>
      <c r="U117" s="51"/>
      <c r="V117" s="57"/>
      <c r="W117" s="52"/>
      <c r="X117" s="33"/>
      <c r="Y117" s="75"/>
      <c r="Z117" s="51"/>
      <c r="AA117" s="76"/>
      <c r="AB117" s="86"/>
    </row>
    <row r="118" spans="1:29" ht="13.2" customHeight="1" x14ac:dyDescent="0.3">
      <c r="A118" s="4">
        <v>118</v>
      </c>
      <c r="B118" s="1"/>
      <c r="C118" s="59" t="s">
        <v>120</v>
      </c>
      <c r="D118" s="58">
        <v>1.7</v>
      </c>
      <c r="E118" s="58">
        <v>1.7</v>
      </c>
      <c r="F118" s="58">
        <v>1.7</v>
      </c>
      <c r="G118" s="58">
        <v>0.108</v>
      </c>
      <c r="H118" s="58">
        <v>0.108</v>
      </c>
      <c r="I118" s="58">
        <v>0.108</v>
      </c>
      <c r="J118" s="58">
        <v>0.108</v>
      </c>
      <c r="K118" s="58">
        <v>0.108</v>
      </c>
      <c r="L118" s="51">
        <v>0</v>
      </c>
      <c r="M118" s="51">
        <v>1.43</v>
      </c>
      <c r="N118" s="51">
        <v>2.2000000000000002</v>
      </c>
      <c r="O118" s="51">
        <v>5.1100000000000003</v>
      </c>
      <c r="P118" s="51">
        <v>0.31</v>
      </c>
      <c r="Q118" s="51">
        <v>0</v>
      </c>
      <c r="R118" s="51">
        <v>0</v>
      </c>
      <c r="S118" s="51">
        <v>0</v>
      </c>
      <c r="T118" s="51">
        <v>0</v>
      </c>
      <c r="U118" s="53">
        <v>0</v>
      </c>
      <c r="V118" s="88">
        <v>0.97</v>
      </c>
      <c r="W118" s="52">
        <v>0</v>
      </c>
      <c r="X118" s="33"/>
      <c r="Y118" s="75">
        <f>(SUM(NPV({0,-2},,D118:W118))/2)/10</f>
        <v>0.70960000000000001</v>
      </c>
      <c r="Z118" s="51">
        <f>(SUM(NPV({0,-2},D118:W118))/2)/10</f>
        <v>0.85640000000000005</v>
      </c>
      <c r="AA118" s="76">
        <f t="shared" si="3"/>
        <v>1.5660000000000001</v>
      </c>
      <c r="AB118" s="86">
        <f t="shared" ref="AB118:AB123" si="5">MAX(D118:W118)</f>
        <v>5.1100000000000003</v>
      </c>
      <c r="AC118" s="3"/>
    </row>
    <row r="119" spans="1:29" ht="13.2" customHeight="1" x14ac:dyDescent="0.25">
      <c r="A119" s="4">
        <v>119</v>
      </c>
      <c r="B119" s="1"/>
      <c r="C119" s="59" t="s">
        <v>121</v>
      </c>
      <c r="D119" s="51">
        <v>0.35</v>
      </c>
      <c r="E119" s="51">
        <v>0.4</v>
      </c>
      <c r="F119" s="51">
        <v>0.4</v>
      </c>
      <c r="G119" s="51">
        <v>2.2000000000000002</v>
      </c>
      <c r="H119" s="51">
        <v>0</v>
      </c>
      <c r="I119" s="51">
        <v>0.67</v>
      </c>
      <c r="J119" s="51">
        <v>0</v>
      </c>
      <c r="K119" s="51">
        <v>0</v>
      </c>
      <c r="L119" s="51">
        <v>0</v>
      </c>
      <c r="M119" s="51">
        <v>1.38</v>
      </c>
      <c r="N119" s="51">
        <v>0</v>
      </c>
      <c r="O119" s="51">
        <v>2.14</v>
      </c>
      <c r="P119" s="51">
        <v>0</v>
      </c>
      <c r="Q119" s="51">
        <v>5.84</v>
      </c>
      <c r="R119" s="51">
        <v>0</v>
      </c>
      <c r="S119" s="51">
        <v>0</v>
      </c>
      <c r="T119" s="51">
        <v>0</v>
      </c>
      <c r="U119" s="53">
        <v>0</v>
      </c>
      <c r="V119" s="52">
        <v>0</v>
      </c>
      <c r="W119" s="52">
        <v>0</v>
      </c>
      <c r="X119" s="33"/>
      <c r="Y119" s="75">
        <f>(SUM(NPV({0,-2},,D119:W119))/2)/10</f>
        <v>7.5000000000000094E-2</v>
      </c>
      <c r="Z119" s="51">
        <f>(SUM(NPV({0,-2},D119:W119))/2)/10</f>
        <v>1.2629999999999999</v>
      </c>
      <c r="AA119" s="76">
        <f t="shared" si="3"/>
        <v>1.3380000000000001</v>
      </c>
      <c r="AB119" s="86">
        <f t="shared" si="5"/>
        <v>5.84</v>
      </c>
    </row>
    <row r="120" spans="1:29" ht="13.2" customHeight="1" x14ac:dyDescent="0.25">
      <c r="A120" s="4">
        <v>120</v>
      </c>
      <c r="B120" s="1"/>
      <c r="C120" s="59" t="s">
        <v>122</v>
      </c>
      <c r="D120" s="58">
        <v>1.3560000000000001</v>
      </c>
      <c r="E120" s="58">
        <v>1.3560000000000001</v>
      </c>
      <c r="F120" s="58">
        <v>1.3560000000000001</v>
      </c>
      <c r="G120" s="58">
        <v>1.3560000000000001</v>
      </c>
      <c r="H120" s="51">
        <v>1</v>
      </c>
      <c r="I120" s="51">
        <v>0.67</v>
      </c>
      <c r="J120" s="51">
        <v>0.85</v>
      </c>
      <c r="K120" s="51">
        <v>0.68</v>
      </c>
      <c r="L120" s="51">
        <v>4.54</v>
      </c>
      <c r="M120" s="51">
        <v>1.72</v>
      </c>
      <c r="N120" s="51">
        <v>0</v>
      </c>
      <c r="O120" s="51">
        <v>0</v>
      </c>
      <c r="P120" s="51">
        <v>0</v>
      </c>
      <c r="Q120" s="51">
        <v>0.79</v>
      </c>
      <c r="R120" s="51">
        <v>1.99</v>
      </c>
      <c r="S120" s="51">
        <v>0</v>
      </c>
      <c r="T120" s="51">
        <v>0</v>
      </c>
      <c r="U120" s="53">
        <v>0</v>
      </c>
      <c r="V120" s="52">
        <v>0</v>
      </c>
      <c r="W120" s="52">
        <v>0</v>
      </c>
      <c r="X120" s="33"/>
      <c r="Y120" s="75">
        <f>(SUM(NPV({0,-2},,D120:W120))/2)/10</f>
        <v>1.1092</v>
      </c>
      <c r="Z120" s="51">
        <f>(SUM(NPV({0,-2},D120:W120))/2)/10</f>
        <v>0.65720000000000012</v>
      </c>
      <c r="AA120" s="76">
        <f t="shared" si="3"/>
        <v>1.7664</v>
      </c>
      <c r="AB120" s="86">
        <f t="shared" si="5"/>
        <v>4.54</v>
      </c>
    </row>
    <row r="121" spans="1:29" ht="13.2" customHeight="1" x14ac:dyDescent="0.25">
      <c r="A121" s="4">
        <v>121</v>
      </c>
      <c r="B121" s="1"/>
      <c r="C121" s="59" t="s">
        <v>35</v>
      </c>
      <c r="D121" s="51">
        <v>0</v>
      </c>
      <c r="E121" s="51">
        <v>1.2</v>
      </c>
      <c r="F121" s="51">
        <v>0</v>
      </c>
      <c r="G121" s="51">
        <v>0.4</v>
      </c>
      <c r="H121" s="51">
        <v>0</v>
      </c>
      <c r="I121" s="51">
        <v>1.18</v>
      </c>
      <c r="J121" s="51">
        <v>0</v>
      </c>
      <c r="K121" s="51">
        <v>0.25</v>
      </c>
      <c r="L121" s="51">
        <v>0</v>
      </c>
      <c r="M121" s="51">
        <v>1.7</v>
      </c>
      <c r="N121" s="51">
        <v>1.26</v>
      </c>
      <c r="O121" s="51">
        <v>0.33</v>
      </c>
      <c r="P121" s="51">
        <v>0</v>
      </c>
      <c r="Q121" s="51">
        <v>1.56</v>
      </c>
      <c r="R121" s="51">
        <v>1.66</v>
      </c>
      <c r="S121" s="51">
        <v>0</v>
      </c>
      <c r="T121" s="51">
        <v>0</v>
      </c>
      <c r="U121" s="53">
        <v>1.53</v>
      </c>
      <c r="V121" s="52">
        <v>0</v>
      </c>
      <c r="W121" s="52">
        <v>0</v>
      </c>
      <c r="X121" s="33"/>
      <c r="Y121" s="75">
        <f>(SUM(NPV({0,-2},,D121:W121))/2)/10</f>
        <v>0.29199999999999993</v>
      </c>
      <c r="Z121" s="51">
        <f>(SUM(NPV({0,-2},D121:W121))/2)/10</f>
        <v>0.81500000000000006</v>
      </c>
      <c r="AA121" s="76">
        <f t="shared" si="3"/>
        <v>1.107</v>
      </c>
      <c r="AB121" s="86">
        <f t="shared" si="5"/>
        <v>1.7</v>
      </c>
    </row>
    <row r="122" spans="1:29" ht="13.2" customHeight="1" x14ac:dyDescent="0.25">
      <c r="A122" s="4">
        <v>122</v>
      </c>
      <c r="B122" s="1"/>
      <c r="C122" s="59" t="s">
        <v>36</v>
      </c>
      <c r="D122" s="51">
        <v>0</v>
      </c>
      <c r="E122" s="51">
        <v>0.46</v>
      </c>
      <c r="F122" s="51">
        <v>0</v>
      </c>
      <c r="G122" s="51">
        <v>0</v>
      </c>
      <c r="H122" s="51">
        <v>0.7</v>
      </c>
      <c r="I122" s="51">
        <v>0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3">
        <v>0</v>
      </c>
      <c r="V122" s="52">
        <v>0</v>
      </c>
      <c r="W122" s="52">
        <v>0</v>
      </c>
      <c r="X122" s="33"/>
      <c r="Y122" s="75">
        <f>(SUM(NPV({0,-2},,D122:W122))/2)/10</f>
        <v>6.9999999999999993E-2</v>
      </c>
      <c r="Z122" s="51">
        <f>(SUM(NPV({0,-2},D122:W122))/2)/10</f>
        <v>4.5999999999999999E-2</v>
      </c>
      <c r="AA122" s="76">
        <f t="shared" si="3"/>
        <v>0.11599999999999999</v>
      </c>
      <c r="AB122" s="86">
        <f t="shared" si="5"/>
        <v>0.7</v>
      </c>
    </row>
    <row r="123" spans="1:29" ht="13.2" customHeight="1" x14ac:dyDescent="0.25">
      <c r="A123" s="4">
        <v>123</v>
      </c>
      <c r="B123" s="1"/>
      <c r="C123" s="59" t="s">
        <v>131</v>
      </c>
      <c r="D123" s="51">
        <v>0</v>
      </c>
      <c r="E123" s="51">
        <v>3.35</v>
      </c>
      <c r="F123" s="51">
        <v>0</v>
      </c>
      <c r="G123" s="51">
        <v>2.2999999999999998</v>
      </c>
      <c r="H123" s="51">
        <v>1.3</v>
      </c>
      <c r="I123" s="51">
        <v>0</v>
      </c>
      <c r="J123" s="51">
        <v>0</v>
      </c>
      <c r="K123" s="51">
        <v>6</v>
      </c>
      <c r="L123" s="51">
        <v>0.9</v>
      </c>
      <c r="M123" s="51">
        <v>0</v>
      </c>
      <c r="N123" s="51">
        <v>1.94</v>
      </c>
      <c r="O123" s="51">
        <v>0.79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3">
        <v>0</v>
      </c>
      <c r="V123" s="52">
        <v>0</v>
      </c>
      <c r="W123" s="52">
        <v>0</v>
      </c>
      <c r="X123" s="33"/>
      <c r="Y123" s="75">
        <f>(SUM(NPV({0,-2},,D123:W123))/2)/10</f>
        <v>0.41399999999999987</v>
      </c>
      <c r="Z123" s="91">
        <f>(SUM(NPV({0,-2},D123:W123))/2)/10</f>
        <v>1.244</v>
      </c>
      <c r="AA123" s="76">
        <f t="shared" si="3"/>
        <v>1.6579999999999999</v>
      </c>
      <c r="AB123" s="86">
        <f t="shared" si="5"/>
        <v>6</v>
      </c>
    </row>
    <row r="124" spans="1:29" s="20" customFormat="1" ht="13.2" customHeight="1" x14ac:dyDescent="0.25">
      <c r="A124" s="22"/>
      <c r="C124" s="21" t="s">
        <v>52</v>
      </c>
      <c r="D124" s="31">
        <f>SUM(D1:D123)/123</f>
        <v>0.18639024390243902</v>
      </c>
      <c r="E124" s="39">
        <f t="shared" ref="E124:W124" si="6">SUM(E1:E123)/123</f>
        <v>0.70086178861788595</v>
      </c>
      <c r="F124" s="19">
        <f t="shared" si="6"/>
        <v>0.66793495934959335</v>
      </c>
      <c r="G124" s="39">
        <f t="shared" si="6"/>
        <v>1.0281626016260164</v>
      </c>
      <c r="H124" s="19">
        <f t="shared" si="6"/>
        <v>0.38095934959349587</v>
      </c>
      <c r="I124" s="39">
        <f t="shared" si="6"/>
        <v>1.1742113821138211</v>
      </c>
      <c r="J124" s="19">
        <f t="shared" si="6"/>
        <v>0.75437398373983733</v>
      </c>
      <c r="K124" s="39">
        <f t="shared" si="6"/>
        <v>1.0360813008130081</v>
      </c>
      <c r="L124" s="19">
        <f t="shared" si="6"/>
        <v>1.1500000000000001</v>
      </c>
      <c r="M124" s="39">
        <f t="shared" si="6"/>
        <v>1.6393495934959348</v>
      </c>
      <c r="N124" s="19">
        <f t="shared" si="6"/>
        <v>0.44203252032520324</v>
      </c>
      <c r="O124" s="39">
        <f t="shared" si="6"/>
        <v>0.89829268292682918</v>
      </c>
      <c r="P124" s="19">
        <f t="shared" si="6"/>
        <v>0.16943089430894309</v>
      </c>
      <c r="Q124" s="39">
        <f t="shared" si="6"/>
        <v>1.1260975609756096</v>
      </c>
      <c r="R124" s="19">
        <f t="shared" si="6"/>
        <v>0.63048780487804879</v>
      </c>
      <c r="S124" s="39">
        <f t="shared" si="6"/>
        <v>0.91422764227642317</v>
      </c>
      <c r="T124" s="19">
        <f t="shared" si="6"/>
        <v>0.22544715447154473</v>
      </c>
      <c r="U124" s="39">
        <f t="shared" si="6"/>
        <v>0.34089430894308942</v>
      </c>
      <c r="V124" s="22">
        <f t="shared" si="6"/>
        <v>0.67260162601625906</v>
      </c>
      <c r="W124" s="42">
        <f t="shared" si="6"/>
        <v>1.2246341463414632</v>
      </c>
      <c r="X124" s="22"/>
      <c r="Y124" s="78">
        <f>(SUM(NPV({0,-2},,D124:W124))/2)/10</f>
        <v>0.52796585365853654</v>
      </c>
      <c r="Z124" s="89">
        <f>(SUM(NPV({0,-2},,E124:X124))/2)/10</f>
        <v>1.008281300813008</v>
      </c>
      <c r="AA124" s="65">
        <f>Y124+Z124</f>
        <v>1.5362471544715446</v>
      </c>
      <c r="AB124" s="80"/>
    </row>
    <row r="125" spans="1:29" s="9" customFormat="1" ht="13.2" customHeight="1" x14ac:dyDescent="0.25">
      <c r="A125" s="22"/>
      <c r="C125" s="27" t="s">
        <v>51</v>
      </c>
      <c r="D125" s="67"/>
      <c r="E125" s="68">
        <f>D124+E124</f>
        <v>0.88725203252032503</v>
      </c>
      <c r="F125" s="69"/>
      <c r="G125" s="68">
        <f>F124+G124</f>
        <v>1.6960975609756097</v>
      </c>
      <c r="H125" s="69"/>
      <c r="I125" s="68">
        <f>H124+I124</f>
        <v>1.5551707317073169</v>
      </c>
      <c r="J125" s="69"/>
      <c r="K125" s="68">
        <f>J124+K124</f>
        <v>1.7904552845528454</v>
      </c>
      <c r="L125" s="69"/>
      <c r="M125" s="68">
        <f>L124+M124</f>
        <v>2.7893495934959347</v>
      </c>
      <c r="N125" s="69"/>
      <c r="O125" s="68">
        <f>N124+O124</f>
        <v>1.3403252032520325</v>
      </c>
      <c r="P125" s="69"/>
      <c r="Q125" s="68">
        <f>P124+Q124</f>
        <v>1.2955284552845527</v>
      </c>
      <c r="R125" s="69"/>
      <c r="S125" s="68">
        <f>R124+S124</f>
        <v>1.544715447154472</v>
      </c>
      <c r="T125" s="70"/>
      <c r="U125" s="68">
        <f>T124+U124</f>
        <v>0.56634146341463421</v>
      </c>
      <c r="V125" s="71"/>
      <c r="W125" s="72">
        <f>V124+W124</f>
        <v>1.8972357723577222</v>
      </c>
      <c r="X125" s="22"/>
      <c r="Y125" s="74"/>
      <c r="Z125" s="85"/>
      <c r="AA125" s="73"/>
      <c r="AB125" s="79"/>
    </row>
    <row r="126" spans="1:29" s="20" customFormat="1" ht="13.2" customHeight="1" x14ac:dyDescent="0.25">
      <c r="A126" s="22"/>
      <c r="C126" s="21" t="s">
        <v>53</v>
      </c>
      <c r="D126" s="31">
        <f>SUM(D1:D123)/105</f>
        <v>0.21834285714285712</v>
      </c>
      <c r="E126" s="40">
        <f t="shared" ref="E126:W126" si="7">SUM(E1:E123)/105</f>
        <v>0.82100952380952352</v>
      </c>
      <c r="F126" s="19">
        <f t="shared" si="7"/>
        <v>0.78243809523809504</v>
      </c>
      <c r="G126" s="40">
        <f t="shared" si="7"/>
        <v>1.2044190476190475</v>
      </c>
      <c r="H126" s="19">
        <f t="shared" si="7"/>
        <v>0.44626666666666659</v>
      </c>
      <c r="I126" s="40">
        <f t="shared" si="7"/>
        <v>1.3755047619047618</v>
      </c>
      <c r="J126" s="19">
        <f t="shared" si="7"/>
        <v>0.88369523809523809</v>
      </c>
      <c r="K126" s="40">
        <f t="shared" si="7"/>
        <v>1.2136952380952382</v>
      </c>
      <c r="L126" s="19">
        <f t="shared" si="7"/>
        <v>1.3471428571428572</v>
      </c>
      <c r="M126" s="40">
        <f t="shared" si="7"/>
        <v>1.9203809523809523</v>
      </c>
      <c r="N126" s="19">
        <f t="shared" si="7"/>
        <v>0.51780952380952383</v>
      </c>
      <c r="O126" s="40">
        <f t="shared" si="7"/>
        <v>1.0522857142857143</v>
      </c>
      <c r="P126" s="19">
        <f t="shared" si="7"/>
        <v>0.19847619047619047</v>
      </c>
      <c r="Q126" s="40">
        <f t="shared" si="7"/>
        <v>1.319142857142857</v>
      </c>
      <c r="R126" s="19">
        <f t="shared" si="7"/>
        <v>0.73857142857142855</v>
      </c>
      <c r="S126" s="40">
        <f t="shared" si="7"/>
        <v>1.0709523809523813</v>
      </c>
      <c r="T126" s="19">
        <f t="shared" si="7"/>
        <v>0.26409523809523811</v>
      </c>
      <c r="U126" s="40">
        <f t="shared" si="7"/>
        <v>0.39933333333333332</v>
      </c>
      <c r="V126" s="19">
        <f t="shared" si="7"/>
        <v>0.78790476190476055</v>
      </c>
      <c r="W126" s="40">
        <f t="shared" si="7"/>
        <v>1.4345714285714282</v>
      </c>
      <c r="X126" s="22"/>
      <c r="Y126" s="78">
        <f>(SUM(NPV({0,-2},,D126:W126))/2)/10</f>
        <v>0.61847428571428542</v>
      </c>
      <c r="Z126" s="81">
        <f>(SUM(NPV({0,-2},,E126:X126))/2)/10</f>
        <v>1.1811295238095239</v>
      </c>
      <c r="AA126" s="66">
        <f>Y126+Z126</f>
        <v>1.7996038095238092</v>
      </c>
      <c r="AB126" s="81"/>
    </row>
    <row r="127" spans="1:29" s="9" customFormat="1" ht="13.2" customHeight="1" x14ac:dyDescent="0.25">
      <c r="A127" s="22"/>
      <c r="C127" s="27" t="s">
        <v>51</v>
      </c>
      <c r="D127" s="30"/>
      <c r="E127" s="40">
        <f>D126+E126</f>
        <v>1.0393523809523806</v>
      </c>
      <c r="F127" s="26"/>
      <c r="G127" s="40">
        <f>F126+G126</f>
        <v>1.9868571428571427</v>
      </c>
      <c r="H127" s="26"/>
      <c r="I127" s="40">
        <f>H126+I126</f>
        <v>1.8217714285714284</v>
      </c>
      <c r="J127" s="26"/>
      <c r="K127" s="40">
        <f>J126+K126</f>
        <v>2.0973904761904762</v>
      </c>
      <c r="L127" s="26"/>
      <c r="M127" s="40">
        <f>L126+M126</f>
        <v>3.2675238095238095</v>
      </c>
      <c r="N127" s="26"/>
      <c r="O127" s="40">
        <f>N126+O126</f>
        <v>1.570095238095238</v>
      </c>
      <c r="P127" s="26"/>
      <c r="Q127" s="40">
        <f>P126+Q126</f>
        <v>1.5176190476190474</v>
      </c>
      <c r="R127" s="26"/>
      <c r="S127" s="40">
        <f>R126+S126</f>
        <v>1.8095238095238098</v>
      </c>
      <c r="T127" s="29"/>
      <c r="U127" s="40">
        <f>T126+U126</f>
        <v>0.66342857142857148</v>
      </c>
      <c r="V127" s="34"/>
      <c r="W127" s="40">
        <f>V126+W126</f>
        <v>2.2224761904761889</v>
      </c>
      <c r="X127" s="19"/>
      <c r="Y127" s="61"/>
      <c r="Z127" s="90"/>
      <c r="AA127" s="60"/>
      <c r="AB127" s="85"/>
    </row>
    <row r="128" spans="1:29" s="16" customFormat="1" ht="13.2" customHeight="1" x14ac:dyDescent="0.25">
      <c r="A128" s="17"/>
      <c r="D128" s="46" t="s">
        <v>37</v>
      </c>
      <c r="E128" s="47" t="s">
        <v>38</v>
      </c>
      <c r="F128" s="48" t="s">
        <v>37</v>
      </c>
      <c r="G128" s="47" t="s">
        <v>38</v>
      </c>
      <c r="H128" s="48" t="s">
        <v>37</v>
      </c>
      <c r="I128" s="47" t="s">
        <v>38</v>
      </c>
      <c r="J128" s="48" t="s">
        <v>37</v>
      </c>
      <c r="K128" s="47" t="s">
        <v>38</v>
      </c>
      <c r="L128" s="48" t="s">
        <v>37</v>
      </c>
      <c r="M128" s="47" t="s">
        <v>38</v>
      </c>
      <c r="N128" s="48" t="s">
        <v>37</v>
      </c>
      <c r="O128" s="47" t="s">
        <v>38</v>
      </c>
      <c r="P128" s="48" t="s">
        <v>37</v>
      </c>
      <c r="Q128" s="47" t="s">
        <v>38</v>
      </c>
      <c r="R128" s="48" t="s">
        <v>37</v>
      </c>
      <c r="S128" s="47" t="s">
        <v>38</v>
      </c>
      <c r="T128" s="48" t="s">
        <v>37</v>
      </c>
      <c r="U128" s="47" t="s">
        <v>38</v>
      </c>
      <c r="V128" s="48" t="s">
        <v>37</v>
      </c>
      <c r="W128" s="47" t="s">
        <v>38</v>
      </c>
      <c r="X128" s="23"/>
      <c r="Y128" s="64" t="s">
        <v>37</v>
      </c>
      <c r="Z128" s="96" t="s">
        <v>38</v>
      </c>
      <c r="AA128" s="94" t="s">
        <v>49</v>
      </c>
      <c r="AB128" s="82" t="s">
        <v>48</v>
      </c>
    </row>
    <row r="129" spans="1:28" s="16" customFormat="1" ht="13.2" customHeight="1" x14ac:dyDescent="0.25">
      <c r="A129" s="12"/>
      <c r="B129" s="10"/>
      <c r="C129" s="5" t="s">
        <v>123</v>
      </c>
      <c r="D129" s="37">
        <v>2003</v>
      </c>
      <c r="E129" s="41">
        <v>2004</v>
      </c>
      <c r="F129" s="38">
        <v>2004</v>
      </c>
      <c r="G129" s="41">
        <v>2005</v>
      </c>
      <c r="H129" s="38">
        <v>2005</v>
      </c>
      <c r="I129" s="41">
        <v>2006</v>
      </c>
      <c r="J129" s="38">
        <v>2006</v>
      </c>
      <c r="K129" s="41">
        <v>2007</v>
      </c>
      <c r="L129" s="38">
        <v>2007</v>
      </c>
      <c r="M129" s="41">
        <v>2008</v>
      </c>
      <c r="N129" s="38">
        <v>2008</v>
      </c>
      <c r="O129" s="41">
        <v>2009</v>
      </c>
      <c r="P129" s="38">
        <v>2009</v>
      </c>
      <c r="Q129" s="41">
        <v>2010</v>
      </c>
      <c r="R129" s="38">
        <v>2010</v>
      </c>
      <c r="S129" s="41">
        <v>2011</v>
      </c>
      <c r="T129" s="38">
        <v>2011</v>
      </c>
      <c r="U129" s="41">
        <v>2012</v>
      </c>
      <c r="V129" s="38">
        <v>2012</v>
      </c>
      <c r="W129" s="41">
        <v>2013</v>
      </c>
      <c r="X129" s="24"/>
      <c r="Y129" s="62">
        <f>Y126/AA126</f>
        <v>0.34367246970761811</v>
      </c>
      <c r="Z129" s="97">
        <f>Z126/AA126</f>
        <v>0.656327530292382</v>
      </c>
      <c r="AA129" s="95"/>
      <c r="AB129" s="83"/>
    </row>
    <row r="130" spans="1:28" s="14" customFormat="1" ht="13.2" customHeight="1" x14ac:dyDescent="0.25">
      <c r="A130" s="13"/>
      <c r="B130" s="13"/>
      <c r="C130" s="50"/>
      <c r="D130" s="43"/>
      <c r="E130" s="44" t="s">
        <v>39</v>
      </c>
      <c r="F130" s="45"/>
      <c r="G130" s="44" t="s">
        <v>40</v>
      </c>
      <c r="H130" s="45"/>
      <c r="I130" s="44" t="s">
        <v>41</v>
      </c>
      <c r="J130" s="45"/>
      <c r="K130" s="44" t="s">
        <v>42</v>
      </c>
      <c r="L130" s="45"/>
      <c r="M130" s="44" t="s">
        <v>43</v>
      </c>
      <c r="N130" s="45"/>
      <c r="O130" s="44" t="s">
        <v>44</v>
      </c>
      <c r="P130" s="45"/>
      <c r="Q130" s="44" t="s">
        <v>45</v>
      </c>
      <c r="R130" s="45"/>
      <c r="S130" s="44" t="s">
        <v>46</v>
      </c>
      <c r="T130" s="45"/>
      <c r="U130" s="44" t="s">
        <v>47</v>
      </c>
      <c r="V130" s="45"/>
      <c r="W130" s="44" t="s">
        <v>50</v>
      </c>
      <c r="X130" s="92"/>
      <c r="Y130" s="98"/>
      <c r="Z130" s="99" t="s">
        <v>132</v>
      </c>
      <c r="AA130" s="100"/>
      <c r="AB130" s="84"/>
    </row>
    <row r="131" spans="1:28" s="14" customFormat="1" ht="13.2" customHeight="1" x14ac:dyDescent="0.25">
      <c r="A131" s="13"/>
      <c r="B131" s="13"/>
      <c r="C131" s="50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25"/>
      <c r="AA131" s="15"/>
    </row>
    <row r="132" spans="1:28" s="14" customFormat="1" ht="13.2" customHeight="1" x14ac:dyDescent="0.25">
      <c r="A132" s="13"/>
      <c r="B132" s="13"/>
      <c r="C132" s="63" t="s">
        <v>126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25"/>
      <c r="Y132" s="77"/>
      <c r="Z132" s="77"/>
      <c r="AA132" s="15"/>
    </row>
    <row r="133" spans="1:28" s="14" customFormat="1" ht="13.2" customHeight="1" x14ac:dyDescent="0.25">
      <c r="A133" s="13"/>
      <c r="B133" s="13"/>
      <c r="C133" s="50" t="s">
        <v>128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25"/>
      <c r="Y133" s="77"/>
      <c r="Z133" s="77"/>
      <c r="AA133" s="15"/>
    </row>
    <row r="134" spans="1:28" s="14" customFormat="1" ht="13.2" customHeight="1" x14ac:dyDescent="0.25">
      <c r="A134" s="13"/>
      <c r="B134" s="13"/>
      <c r="C134" s="87" t="s">
        <v>130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25"/>
      <c r="Y134" s="77"/>
      <c r="Z134" s="77"/>
      <c r="AA134" s="15"/>
    </row>
    <row r="135" spans="1:28" s="14" customFormat="1" ht="13.2" customHeight="1" x14ac:dyDescent="0.25">
      <c r="A135" s="13"/>
      <c r="B135" s="13"/>
      <c r="C135" s="29" t="s">
        <v>54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25"/>
      <c r="AA135" s="15"/>
    </row>
    <row r="136" spans="1:28" s="14" customFormat="1" ht="13.2" customHeight="1" x14ac:dyDescent="0.25">
      <c r="A136" s="13"/>
      <c r="B136" s="13"/>
      <c r="C136" s="29" t="s">
        <v>127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25"/>
      <c r="AA136" s="15"/>
    </row>
    <row r="137" spans="1:28" ht="13.2" customHeight="1" x14ac:dyDescent="0.3">
      <c r="C137" s="28" t="s">
        <v>125</v>
      </c>
      <c r="K137" s="32"/>
      <c r="L137" s="32"/>
      <c r="M137" s="32"/>
      <c r="N137" s="18"/>
      <c r="O137" s="11"/>
    </row>
    <row r="138" spans="1:28" ht="13.2" customHeight="1" x14ac:dyDescent="0.3">
      <c r="C138" s="28" t="s">
        <v>124</v>
      </c>
      <c r="K138" s="32"/>
      <c r="L138" s="32"/>
      <c r="M138" s="32"/>
      <c r="N138" s="18"/>
      <c r="O138" s="11"/>
    </row>
    <row r="139" spans="1:28" ht="13.2" customHeight="1" x14ac:dyDescent="0.3">
      <c r="C139" t="s">
        <v>133</v>
      </c>
      <c r="K139" s="32"/>
      <c r="L139" s="32"/>
      <c r="M139" s="32"/>
      <c r="N139" s="18"/>
      <c r="O139" s="11"/>
    </row>
    <row r="143" spans="1:28" ht="13.2" customHeight="1" x14ac:dyDescent="0.3">
      <c r="J143" s="3"/>
      <c r="L143" s="4"/>
      <c r="M143" s="1"/>
      <c r="N143" s="8"/>
      <c r="O143" s="18"/>
      <c r="Q143" s="2"/>
      <c r="S143"/>
      <c r="T143" s="6"/>
      <c r="V143" s="5"/>
      <c r="X143" s="2"/>
    </row>
    <row r="145" spans="4:23" ht="13.2" customHeight="1" x14ac:dyDescent="0.25">
      <c r="D145" s="3"/>
      <c r="E145" s="3"/>
      <c r="F145" s="3"/>
      <c r="G145" s="3"/>
      <c r="H145" s="3"/>
      <c r="I145" s="3"/>
      <c r="J145" s="3"/>
      <c r="M145" s="3"/>
      <c r="N145" s="3"/>
      <c r="O145" s="3"/>
      <c r="P145" s="3"/>
      <c r="Q145" s="3"/>
      <c r="R145" s="3"/>
      <c r="S145" s="3"/>
      <c r="T145" s="3"/>
      <c r="U145" s="3"/>
      <c r="V145" s="33"/>
      <c r="W145" s="33"/>
    </row>
    <row r="146" spans="4:23" ht="13.2" customHeight="1" x14ac:dyDescent="0.25">
      <c r="D146" s="3"/>
      <c r="E146" s="3"/>
      <c r="F146" s="3"/>
      <c r="G146" s="3"/>
      <c r="H146" s="3"/>
      <c r="I146" s="3"/>
      <c r="J146" s="3"/>
      <c r="M146" s="3"/>
      <c r="N146" s="3"/>
      <c r="O146" s="3"/>
      <c r="P146" s="3"/>
      <c r="Q146" s="3"/>
      <c r="R146" s="3"/>
      <c r="S146" s="3"/>
      <c r="T146" s="3"/>
      <c r="U146" s="35"/>
      <c r="V146" s="33"/>
      <c r="W146" s="33"/>
    </row>
    <row r="151" spans="4:23" ht="13.2" customHeight="1" x14ac:dyDescent="0.3">
      <c r="O151" s="4"/>
    </row>
  </sheetData>
  <conditionalFormatting sqref="D1:W123">
    <cfRule type="colorScale" priority="2">
      <colorScale>
        <cfvo type="num" val="0.87436899999999995"/>
        <cfvo type="max"/>
        <color theme="0"/>
        <color rgb="FFFF0000"/>
      </colorScale>
    </cfRule>
  </conditionalFormatting>
  <pageMargins left="0.25" right="0.25" top="0.75" bottom="0.75" header="0.3" footer="0.3"/>
  <pageSetup scale="71" fitToHeight="0" orientation="landscape" verticalDpi="300" r:id="rId1"/>
  <ignoredErrors>
    <ignoredError sqref="Z125:AB125 AB128:AB129 AB130 AA1:AA2 X143:AA143 Y141:AB141 Y144:AB1048576 Y142:AB142 AB127 AA45:AA89 AA8:AA41 AA94:AA109 AA113:AA114 AA118:AA123 AB124 AB126" formulaRange="1"/>
    <ignoredError sqref="E126:S126 U126 W126" formula="1"/>
  </ignoredErrors>
  <webPublishItems count="1">
    <webPublishItem id="27308" divId="erosion 2003-2013_27308" sourceType="sheet" destinationFile="C:\Users\bbbbbbbbbbbbb\Desktop\Coastal Erosion Data\erosion 2003-201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A Reader</cp:lastModifiedBy>
  <cp:lastPrinted>2020-09-24T08:07:49Z</cp:lastPrinted>
  <dcterms:created xsi:type="dcterms:W3CDTF">2012-12-06T15:58:57Z</dcterms:created>
  <dcterms:modified xsi:type="dcterms:W3CDTF">2023-09-14T11:42:37Z</dcterms:modified>
</cp:coreProperties>
</file>