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594EC560-7C47-44E8-9AE4-F9AE4C0DF913}" xr6:coauthVersionLast="47" xr6:coauthVersionMax="47" xr10:uidLastSave="{00000000-0000-0000-0000-000000000000}"/>
  <bookViews>
    <workbookView xWindow="-23148" yWindow="-108" windowWidth="23256" windowHeight="12576" tabRatio="17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23" i="1" l="1"/>
  <c r="AB94" i="1"/>
  <c r="Z123" i="1"/>
  <c r="Y123" i="1"/>
  <c r="Z94" i="1" l="1"/>
  <c r="Y94" i="1"/>
  <c r="AB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3" i="1"/>
  <c r="AB114" i="1"/>
  <c r="AB118" i="1"/>
  <c r="AB119" i="1"/>
  <c r="AB120" i="1"/>
  <c r="AB121" i="1"/>
  <c r="AB122" i="1"/>
  <c r="AB1" i="1"/>
  <c r="Y2" i="1"/>
  <c r="Z2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3" i="1"/>
  <c r="Z113" i="1"/>
  <c r="Y114" i="1"/>
  <c r="Z114" i="1"/>
  <c r="Y118" i="1"/>
  <c r="Z118" i="1"/>
  <c r="Y119" i="1"/>
  <c r="Z119" i="1"/>
  <c r="Y120" i="1"/>
  <c r="Z120" i="1"/>
  <c r="Y121" i="1"/>
  <c r="Z121" i="1"/>
  <c r="Y122" i="1"/>
  <c r="Z122" i="1"/>
  <c r="Z1" i="1"/>
  <c r="Y1" i="1"/>
  <c r="W126" i="1"/>
  <c r="V126" i="1"/>
  <c r="W124" i="1"/>
  <c r="V124" i="1"/>
  <c r="U126" i="1"/>
  <c r="T126" i="1"/>
  <c r="U124" i="1"/>
  <c r="T124" i="1"/>
  <c r="R126" i="1"/>
  <c r="S126" i="1"/>
  <c r="R124" i="1"/>
  <c r="S124" i="1"/>
  <c r="W125" i="1" l="1"/>
  <c r="W127" i="1"/>
  <c r="S127" i="1"/>
  <c r="U125" i="1"/>
  <c r="U127" i="1"/>
  <c r="S125" i="1"/>
  <c r="P126" i="1"/>
  <c r="Q126" i="1"/>
  <c r="P124" i="1"/>
  <c r="Q124" i="1"/>
  <c r="Q127" i="1" l="1"/>
  <c r="Q125" i="1"/>
  <c r="E126" i="1"/>
  <c r="F126" i="1"/>
  <c r="G126" i="1"/>
  <c r="H126" i="1"/>
  <c r="I126" i="1"/>
  <c r="K127" i="1"/>
  <c r="M126" i="1"/>
  <c r="N126" i="1"/>
  <c r="O126" i="1"/>
  <c r="L126" i="1"/>
  <c r="D126" i="1"/>
  <c r="D124" i="1"/>
  <c r="E124" i="1"/>
  <c r="F124" i="1"/>
  <c r="G124" i="1"/>
  <c r="H124" i="1"/>
  <c r="I124" i="1"/>
  <c r="K125" i="1"/>
  <c r="L124" i="1"/>
  <c r="M124" i="1"/>
  <c r="N124" i="1"/>
  <c r="O124" i="1"/>
  <c r="Z124" i="1" l="1"/>
  <c r="Y124" i="1"/>
  <c r="Y126" i="1"/>
  <c r="Z126" i="1"/>
  <c r="AA2" i="1"/>
  <c r="AA11" i="1"/>
  <c r="AA15" i="1"/>
  <c r="AA20" i="1"/>
  <c r="AA23" i="1"/>
  <c r="AA27" i="1"/>
  <c r="AA31" i="1"/>
  <c r="AA32" i="1"/>
  <c r="AA35" i="1"/>
  <c r="AA39" i="1"/>
  <c r="AA45" i="1"/>
  <c r="AA47" i="1"/>
  <c r="AA50" i="1"/>
  <c r="AA55" i="1"/>
  <c r="AA56" i="1"/>
  <c r="AA58" i="1"/>
  <c r="AA60" i="1"/>
  <c r="AA62" i="1"/>
  <c r="AA64" i="1"/>
  <c r="AA66" i="1"/>
  <c r="AA70" i="1"/>
  <c r="AA75" i="1"/>
  <c r="AA78" i="1"/>
  <c r="AA80" i="1"/>
  <c r="AA82" i="1"/>
  <c r="AA87" i="1"/>
  <c r="AA88" i="1"/>
  <c r="AA94" i="1"/>
  <c r="AA98" i="1"/>
  <c r="AA100" i="1"/>
  <c r="AA102" i="1"/>
  <c r="AA104" i="1"/>
  <c r="AA106" i="1"/>
  <c r="AA113" i="1"/>
  <c r="AA118" i="1"/>
  <c r="AA122" i="1"/>
  <c r="AA10" i="1"/>
  <c r="AA14" i="1"/>
  <c r="AA18" i="1"/>
  <c r="AA22" i="1"/>
  <c r="AA26" i="1"/>
  <c r="AA30" i="1"/>
  <c r="AA34" i="1"/>
  <c r="AA38" i="1"/>
  <c r="AA48" i="1"/>
  <c r="AA49" i="1"/>
  <c r="AA52" i="1"/>
  <c r="AA54" i="1"/>
  <c r="AA57" i="1"/>
  <c r="AA65" i="1"/>
  <c r="AA72" i="1"/>
  <c r="AA73" i="1"/>
  <c r="AA74" i="1"/>
  <c r="AA81" i="1"/>
  <c r="AA89" i="1"/>
  <c r="AA101" i="1"/>
  <c r="AA108" i="1"/>
  <c r="AA109" i="1"/>
  <c r="AA123" i="1"/>
  <c r="Z127" i="1" l="1"/>
  <c r="Z125" i="1"/>
  <c r="AA120" i="1"/>
  <c r="AA19" i="1"/>
  <c r="AA46" i="1"/>
  <c r="AA119" i="1"/>
  <c r="AA105" i="1"/>
  <c r="AA86" i="1"/>
  <c r="AA37" i="1"/>
  <c r="AA29" i="1"/>
  <c r="AA21" i="1"/>
  <c r="AA13" i="1"/>
  <c r="AA107" i="1"/>
  <c r="AA103" i="1"/>
  <c r="AA99" i="1"/>
  <c r="AA95" i="1"/>
  <c r="AA83" i="1"/>
  <c r="AA79" i="1"/>
  <c r="AA71" i="1"/>
  <c r="AA67" i="1"/>
  <c r="AA63" i="1"/>
  <c r="AA59" i="1"/>
  <c r="AA51" i="1"/>
  <c r="AA40" i="1"/>
  <c r="AA36" i="1"/>
  <c r="AA28" i="1"/>
  <c r="AA24" i="1"/>
  <c r="AA16" i="1"/>
  <c r="AA12" i="1"/>
  <c r="AA8" i="1"/>
  <c r="AA114" i="1"/>
  <c r="AA97" i="1"/>
  <c r="AA85" i="1"/>
  <c r="AA77" i="1"/>
  <c r="AA69" i="1"/>
  <c r="AA61" i="1"/>
  <c r="AA53" i="1"/>
  <c r="AA121" i="1"/>
  <c r="AA96" i="1"/>
  <c r="AA84" i="1"/>
  <c r="AA76" i="1"/>
  <c r="AA68" i="1"/>
  <c r="AA41" i="1"/>
  <c r="AA33" i="1"/>
  <c r="AA25" i="1"/>
  <c r="AA17" i="1"/>
  <c r="AA9" i="1"/>
  <c r="AA124" i="1"/>
  <c r="AA126" i="1"/>
  <c r="Y129" i="1" s="1"/>
  <c r="AA1" i="1"/>
  <c r="Z129" i="1" l="1"/>
  <c r="O127" i="1" l="1"/>
  <c r="O125" i="1"/>
  <c r="M125" i="1" l="1"/>
  <c r="M127" i="1"/>
  <c r="I125" i="1" l="1"/>
  <c r="G125" i="1"/>
  <c r="I127" i="1"/>
  <c r="G127" i="1"/>
  <c r="E127" i="1" l="1"/>
  <c r="E125" i="1"/>
</calcChain>
</file>

<file path=xl/sharedStrings.xml><?xml version="1.0" encoding="utf-8"?>
<sst xmlns="http://schemas.openxmlformats.org/spreadsheetml/2006/main" count="174" uniqueCount="138">
  <si>
    <t>Bridlington frontage</t>
  </si>
  <si>
    <t>Opposite Barmston outfall</t>
  </si>
  <si>
    <t>South of Atwick</t>
  </si>
  <si>
    <t>North end of Hornsea frontage</t>
  </si>
  <si>
    <t>Hornsea frontage</t>
  </si>
  <si>
    <t>South of Hornsea</t>
  </si>
  <si>
    <t>Opposite Rolston</t>
  </si>
  <si>
    <t>North of Mappleton</t>
  </si>
  <si>
    <t>Between Mappleton and Cowden</t>
  </si>
  <si>
    <t>South end of Cowden</t>
  </si>
  <si>
    <t>South of MOD site Cowden</t>
  </si>
  <si>
    <t>North of Aldbrough</t>
  </si>
  <si>
    <t>South of Aldbrough</t>
  </si>
  <si>
    <t>Opposite East Newton</t>
  </si>
  <si>
    <t>Between East Newton and Ringbrough</t>
  </si>
  <si>
    <t>Opposite Ringbrough</t>
  </si>
  <si>
    <t>South of Ringbrough</t>
  </si>
  <si>
    <t>North of Garton</t>
  </si>
  <si>
    <t>South of Garton</t>
  </si>
  <si>
    <t>Opposite Grimston Park</t>
  </si>
  <si>
    <t>South of Grimston Park</t>
  </si>
  <si>
    <t>North of Hilston</t>
  </si>
  <si>
    <t>North of Waxholme</t>
  </si>
  <si>
    <t>South of Waxholme</t>
  </si>
  <si>
    <t>Between Waxholme and Withernsea</t>
  </si>
  <si>
    <t>North of Withernsea defences</t>
  </si>
  <si>
    <t>Withernsea frontage</t>
  </si>
  <si>
    <t>Opposite sewage works off Holmpton Road</t>
  </si>
  <si>
    <t>North of Holmpton village</t>
  </si>
  <si>
    <t>Opposite Holmpton village</t>
  </si>
  <si>
    <t>South of Holmpton village</t>
  </si>
  <si>
    <t>North of Out Newton</t>
  </si>
  <si>
    <t>Opposite Out Newton</t>
  </si>
  <si>
    <t>South of Out Newton</t>
  </si>
  <si>
    <t>Easington defences</t>
  </si>
  <si>
    <t>Between Kilnsea and Spurn</t>
  </si>
  <si>
    <t>North end of Spurn</t>
  </si>
  <si>
    <t>Autumn</t>
  </si>
  <si>
    <t>Spring</t>
  </si>
  <si>
    <t xml:space="preserve">  year</t>
  </si>
  <si>
    <t xml:space="preserve">  seasonal averages for entire coast</t>
  </si>
  <si>
    <t xml:space="preserve">  seasonal averages for undefended cliff</t>
  </si>
  <si>
    <t>[2013]</t>
  </si>
  <si>
    <t>All values in metres</t>
  </si>
  <si>
    <t>South of Bridlington defences</t>
  </si>
  <si>
    <t>South end of Wilsthorpe</t>
  </si>
  <si>
    <t>North of Auburn Farm</t>
  </si>
  <si>
    <t>North of Barmston Beach holiday park</t>
  </si>
  <si>
    <t>Opposite Skipsea</t>
  </si>
  <si>
    <t>South of Skipsea Withow</t>
  </si>
  <si>
    <t>North end of Low Skirlington caravan park</t>
  </si>
  <si>
    <t>Within Low Skirlington caravan park</t>
  </si>
  <si>
    <t>South end of Low Skirlington caravan park</t>
  </si>
  <si>
    <t>Caravan park to south of defences</t>
  </si>
  <si>
    <t>Rolston firing range</t>
  </si>
  <si>
    <t>South of Mappleton</t>
  </si>
  <si>
    <t>Opposite Hilston</t>
  </si>
  <si>
    <t>North of Tunstall</t>
  </si>
  <si>
    <t>South of Tunstall</t>
  </si>
  <si>
    <t>South of Easington</t>
  </si>
  <si>
    <t xml:space="preserve">North of Bridlington defences </t>
  </si>
  <si>
    <t>North boundary of Seaside caravan park – Ulrome</t>
  </si>
  <si>
    <t>South end of Seaside caravan park – Ulrome</t>
  </si>
  <si>
    <t xml:space="preserve">South Riviera Drive – Sewerby </t>
  </si>
  <si>
    <t>South Shore holiday village – Wilsthorpe</t>
  </si>
  <si>
    <t>South of Earl's Dyke – Barmston</t>
  </si>
  <si>
    <t>Watermill Grounds  – north of Barmston</t>
  </si>
  <si>
    <t>Opposite Hamilton Hill – north of Barmston</t>
  </si>
  <si>
    <t>South of Sands Lane – Barmston</t>
  </si>
  <si>
    <t>Opposite Brickdale – south of Barmston</t>
  </si>
  <si>
    <t>Opposite Southfield Lane – Ulrome/Skipsea</t>
  </si>
  <si>
    <t>North end of Green Lane – Skipsea</t>
  </si>
  <si>
    <t>South of Green Lane – Skipsea</t>
  </si>
  <si>
    <t>Cliff Road (Hornsea Road) – south of Skipsea</t>
  </si>
  <si>
    <t>Golf course – north of Skirlington</t>
  </si>
  <si>
    <t>North end of Long Lane – Atwick</t>
  </si>
  <si>
    <t>Opposite Long Lane – Atwick</t>
  </si>
  <si>
    <t>Opposite Cliff Road – Atwick</t>
  </si>
  <si>
    <t>North end of Cliff Road – Hornsea</t>
  </si>
  <si>
    <t>South of Nutana Avenue – Hornsea</t>
  </si>
  <si>
    <t>North of Eelmere Lane – Cowden</t>
  </si>
  <si>
    <t>North end of MOD site – Cowden</t>
  </si>
  <si>
    <t>Within MOD site – Cowden</t>
  </si>
  <si>
    <t>South end of MOD site – Cowden</t>
  </si>
  <si>
    <t>North of Pastures Lane – Tunstall</t>
  </si>
  <si>
    <t>North end of Pastures Lane – Tunstall</t>
  </si>
  <si>
    <t>Opposite Pastures Lane – Tunstall</t>
  </si>
  <si>
    <t>North of Sand–le–Mere holiday village</t>
  </si>
  <si>
    <t>South of Sand–le–Mere holiday village</t>
  </si>
  <si>
    <t>South of Sand–le–Mere</t>
  </si>
  <si>
    <t>Opposite Redhouse Farm – Waxholme</t>
  </si>
  <si>
    <t>South of Golden Sands holidy park – Withernsea</t>
  </si>
  <si>
    <t>North of Intack Farm – Hollym</t>
  </si>
  <si>
    <t>North of Nevilles Farm – Holmpton</t>
  </si>
  <si>
    <t>North of The Runnell – Holmpton</t>
  </si>
  <si>
    <t>Opposite Seaside Road – Easington</t>
  </si>
  <si>
    <t>South end of Lagoon/Dune SSSI – Kilnsea</t>
  </si>
  <si>
    <t>North of Godwin Battery site – Kilnsea</t>
  </si>
  <si>
    <t>South of Blue Bell – Kilnsea</t>
  </si>
  <si>
    <t>South end of old children's holiday camp – Rolston</t>
  </si>
  <si>
    <t xml:space="preserve">Opposite Auburn Farm  </t>
  </si>
  <si>
    <t xml:space="preserve">South of Auburn Farm </t>
  </si>
  <si>
    <t xml:space="preserve">Easington/Kilnsea dunes </t>
  </si>
  <si>
    <t xml:space="preserve">Easington/Kilnsea dunes  </t>
  </si>
  <si>
    <t>North of Earls Dyke – Barmston</t>
  </si>
  <si>
    <t>North of Atwick Gap (boat club ramp) – Homsea</t>
  </si>
  <si>
    <t xml:space="preserve">Mappleton – north of defences </t>
  </si>
  <si>
    <t>North of Hill Top Farm – south of Aldbrough</t>
  </si>
  <si>
    <t>South of Hill Top Farm – south of Aldbrough</t>
  </si>
  <si>
    <t>Dimlington High Land</t>
  </si>
  <si>
    <t>South of Dimlington High Land</t>
  </si>
  <si>
    <t>Between Dimlington High Land and Easington</t>
  </si>
  <si>
    <t>East Yorkshire coastal erosion</t>
  </si>
  <si>
    <t>Original data supplied by East Riding of Yorkshire Council</t>
  </si>
  <si>
    <t>[2014]</t>
  </si>
  <si>
    <t>Neck of Spurn peninsula [lost December 2013]</t>
  </si>
  <si>
    <t>[2015]</t>
  </si>
  <si>
    <t>YEAR</t>
  </si>
  <si>
    <t>Possible rounding differences</t>
  </si>
  <si>
    <t>Max</t>
  </si>
  <si>
    <t>[2016]</t>
  </si>
  <si>
    <t>Cliff loss data for the last ten years</t>
  </si>
  <si>
    <t>no</t>
  </si>
  <si>
    <t>survey</t>
  </si>
  <si>
    <t>full</t>
  </si>
  <si>
    <t>year</t>
  </si>
  <si>
    <t>[2017]</t>
  </si>
  <si>
    <t>Colour grading lowest (white) to highest (red) [excludes 2016]</t>
  </si>
  <si>
    <t>[2018]</t>
  </si>
  <si>
    <t>[2019]</t>
  </si>
  <si>
    <t xml:space="preserve"> [excludes 2016]</t>
  </si>
  <si>
    <t>averages</t>
  </si>
  <si>
    <t>urbanrim.org.uk/data-last-ten-years</t>
  </si>
  <si>
    <t>[2020]</t>
  </si>
  <si>
    <t>[2021]</t>
  </si>
  <si>
    <t>[2022]</t>
  </si>
  <si>
    <t>Prepared by Brian Williams, September 2023</t>
  </si>
  <si>
    <t>South of Turner Avenue – Withernsea [to 2019]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</si>
</sst>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1"/>
      <color rgb="FFC0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4"/>
      <name val="Arial"/>
      <family val="2"/>
    </font>
    <font>
      <sz val="11"/>
      <color theme="4"/>
      <name val="Arial"/>
      <family val="2"/>
    </font>
    <font>
      <i/>
      <sz val="10"/>
      <color theme="4"/>
      <name val="Arial"/>
      <family val="2"/>
    </font>
    <font>
      <sz val="10"/>
      <color theme="0" tint="-0.499984740745262"/>
      <name val="Arial"/>
      <family val="2"/>
    </font>
    <font>
      <i/>
      <sz val="9.5"/>
      <color theme="4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2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9"/>
      <color theme="1"/>
      <name val="Calibri"/>
      <family val="2"/>
      <scheme val="minor"/>
    </font>
    <font>
      <sz val="10"/>
      <name val="Lucida Bright"/>
      <family val="1"/>
    </font>
    <font>
      <sz val="9"/>
      <color theme="1" tint="0.499984740745262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b/>
      <sz val="8"/>
      <color rgb="FF00B0F0"/>
      <name val="Arial"/>
      <family val="2"/>
    </font>
    <font>
      <b/>
      <sz val="8"/>
      <color theme="4"/>
      <name val="Arial"/>
      <family val="2"/>
    </font>
    <font>
      <sz val="8"/>
      <color rgb="FF00B0F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19" fillId="0" borderId="0" xfId="0" applyFont="1"/>
    <xf numFmtId="0" fontId="18" fillId="0" borderId="0" xfId="0" applyFont="1"/>
    <xf numFmtId="0" fontId="23" fillId="0" borderId="0" xfId="0" applyFont="1"/>
    <xf numFmtId="2" fontId="23" fillId="0" borderId="0" xfId="0" applyNumberFormat="1" applyFont="1"/>
    <xf numFmtId="2" fontId="22" fillId="0" borderId="0" xfId="0" applyNumberFormat="1" applyFont="1"/>
    <xf numFmtId="0" fontId="25" fillId="0" borderId="0" xfId="0" applyFont="1"/>
    <xf numFmtId="2" fontId="27" fillId="0" borderId="0" xfId="0" applyNumberFormat="1" applyFo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31" fillId="0" borderId="0" xfId="0" applyNumberFormat="1" applyFont="1"/>
    <xf numFmtId="2" fontId="32" fillId="0" borderId="0" xfId="0" applyNumberFormat="1" applyFont="1"/>
    <xf numFmtId="2" fontId="30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2" fontId="34" fillId="0" borderId="0" xfId="0" applyNumberFormat="1" applyFont="1"/>
    <xf numFmtId="0" fontId="22" fillId="0" borderId="0" xfId="0" applyFont="1" applyAlignment="1">
      <alignment horizontal="left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6" fillId="0" borderId="0" xfId="0" applyFont="1" applyAlignment="1">
      <alignment horizontal="center"/>
    </xf>
    <xf numFmtId="2" fontId="37" fillId="0" borderId="0" xfId="0" applyNumberFormat="1" applyFont="1" applyAlignment="1">
      <alignment horizontal="left"/>
    </xf>
    <xf numFmtId="0" fontId="37" fillId="0" borderId="0" xfId="0" applyFont="1"/>
    <xf numFmtId="2" fontId="22" fillId="0" borderId="0" xfId="0" applyNumberFormat="1" applyFont="1" applyAlignment="1">
      <alignment horizontal="left"/>
    </xf>
    <xf numFmtId="0" fontId="39" fillId="0" borderId="0" xfId="0" applyFont="1"/>
    <xf numFmtId="0" fontId="18" fillId="0" borderId="0" xfId="0" applyFont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2" fillId="0" borderId="0" xfId="0" applyFont="1"/>
    <xf numFmtId="2" fontId="38" fillId="0" borderId="19" xfId="0" applyNumberFormat="1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15" xfId="0" applyNumberFormat="1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22" fillId="0" borderId="0" xfId="0" applyFont="1"/>
    <xf numFmtId="2" fontId="38" fillId="0" borderId="21" xfId="0" applyNumberFormat="1" applyFont="1" applyBorder="1" applyAlignment="1">
      <alignment horizontal="center"/>
    </xf>
    <xf numFmtId="0" fontId="43" fillId="0" borderId="21" xfId="0" applyFont="1" applyBorder="1"/>
    <xf numFmtId="2" fontId="23" fillId="0" borderId="11" xfId="0" applyNumberFormat="1" applyFont="1" applyBorder="1"/>
    <xf numFmtId="1" fontId="38" fillId="0" borderId="21" xfId="0" applyNumberFormat="1" applyFont="1" applyBorder="1"/>
    <xf numFmtId="2" fontId="23" fillId="0" borderId="1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25" fillId="0" borderId="11" xfId="0" applyNumberFormat="1" applyFont="1" applyBorder="1"/>
    <xf numFmtId="2" fontId="25" fillId="0" borderId="22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right"/>
    </xf>
    <xf numFmtId="2" fontId="38" fillId="33" borderId="11" xfId="0" applyNumberFormat="1" applyFont="1" applyFill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36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8" fillId="0" borderId="20" xfId="0" applyNumberFormat="1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2" fontId="22" fillId="33" borderId="11" xfId="0" applyNumberFormat="1" applyFont="1" applyFill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10" fontId="40" fillId="0" borderId="0" xfId="0" applyNumberFormat="1" applyFont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31" fillId="0" borderId="12" xfId="0" applyNumberFormat="1" applyFont="1" applyBorder="1"/>
    <xf numFmtId="2" fontId="27" fillId="0" borderId="13" xfId="0" applyNumberFormat="1" applyFont="1" applyBorder="1"/>
    <xf numFmtId="2" fontId="31" fillId="0" borderId="13" xfId="0" applyNumberFormat="1" applyFont="1" applyBorder="1"/>
    <xf numFmtId="2" fontId="27" fillId="0" borderId="15" xfId="0" applyNumberFormat="1" applyFont="1" applyBorder="1"/>
    <xf numFmtId="2" fontId="23" fillId="0" borderId="22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" fontId="22" fillId="0" borderId="2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10" fontId="40" fillId="0" borderId="20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0" fontId="46" fillId="0" borderId="23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left" vertical="center"/>
    </xf>
    <xf numFmtId="49" fontId="48" fillId="0" borderId="23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22" fillId="0" borderId="11" xfId="0" applyFont="1" applyBorder="1"/>
    <xf numFmtId="164" fontId="38" fillId="0" borderId="11" xfId="0" applyNumberFormat="1" applyFont="1" applyBorder="1" applyAlignment="1">
      <alignment horizontal="center"/>
    </xf>
    <xf numFmtId="0" fontId="50" fillId="0" borderId="0" xfId="0" applyFont="1"/>
    <xf numFmtId="2" fontId="38" fillId="0" borderId="0" xfId="0" applyNumberFormat="1" applyFont="1" applyAlignment="1">
      <alignment horizontal="right"/>
    </xf>
    <xf numFmtId="2" fontId="22" fillId="0" borderId="0" xfId="0" applyNumberFormat="1" applyFont="1" applyAlignment="1">
      <alignment wrapText="1"/>
    </xf>
    <xf numFmtId="2" fontId="31" fillId="0" borderId="22" xfId="0" applyNumberFormat="1" applyFont="1" applyBorder="1"/>
    <xf numFmtId="0" fontId="22" fillId="0" borderId="19" xfId="0" applyFont="1" applyBorder="1" applyAlignment="1">
      <alignment horizontal="right"/>
    </xf>
    <xf numFmtId="0" fontId="22" fillId="0" borderId="19" xfId="0" applyFont="1" applyBorder="1"/>
    <xf numFmtId="0" fontId="35" fillId="0" borderId="17" xfId="0" applyFont="1" applyBorder="1" applyAlignment="1">
      <alignment horizontal="center"/>
    </xf>
    <xf numFmtId="2" fontId="35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4"/>
  <sheetViews>
    <sheetView tabSelected="1" defaultGridColor="0" topLeftCell="C115" colorId="8" workbookViewId="0">
      <selection activeCell="C138" sqref="C138"/>
    </sheetView>
  </sheetViews>
  <sheetFormatPr defaultRowHeight="13.2" customHeight="1" x14ac:dyDescent="0.3"/>
  <cols>
    <col min="1" max="1" width="3.77734375" style="6" customWidth="1"/>
    <col min="2" max="2" width="0.88671875" style="2" customWidth="1"/>
    <col min="3" max="3" width="37.77734375" style="2" customWidth="1"/>
    <col min="4" max="5" width="5.77734375" style="2" customWidth="1"/>
    <col min="6" max="6" width="5.77734375" customWidth="1"/>
    <col min="7" max="8" width="5.77734375" style="5" customWidth="1"/>
    <col min="9" max="23" width="5.77734375" style="4" customWidth="1"/>
    <col min="24" max="24" width="0.88671875" style="4" customWidth="1"/>
    <col min="25" max="25" width="5.77734375" style="32" customWidth="1"/>
    <col min="26" max="28" width="5.77734375" style="4" customWidth="1"/>
    <col min="29" max="29" width="5.77734375" style="32" customWidth="1"/>
    <col min="30" max="16384" width="8.88671875" style="2"/>
  </cols>
  <sheetData>
    <row r="1" spans="1:29" ht="13.2" customHeight="1" x14ac:dyDescent="0.25">
      <c r="A1" s="3">
        <v>1</v>
      </c>
      <c r="B1" s="1"/>
      <c r="C1" s="31" t="s">
        <v>63</v>
      </c>
      <c r="D1" s="38">
        <v>0</v>
      </c>
      <c r="E1" s="33">
        <v>0</v>
      </c>
      <c r="F1" s="33">
        <v>0</v>
      </c>
      <c r="G1" s="33">
        <v>0</v>
      </c>
      <c r="H1" s="33">
        <v>0</v>
      </c>
      <c r="I1" s="33">
        <v>0</v>
      </c>
      <c r="J1" s="33"/>
      <c r="K1" s="33">
        <v>0</v>
      </c>
      <c r="L1" s="56">
        <v>0</v>
      </c>
      <c r="M1" s="33">
        <v>0</v>
      </c>
      <c r="N1" s="33">
        <v>0</v>
      </c>
      <c r="O1" s="34">
        <v>0</v>
      </c>
      <c r="P1" s="33">
        <v>0</v>
      </c>
      <c r="Q1" s="34">
        <v>0</v>
      </c>
      <c r="R1" s="34">
        <v>0</v>
      </c>
      <c r="S1" s="33">
        <v>0</v>
      </c>
      <c r="T1" s="33">
        <v>0</v>
      </c>
      <c r="U1" s="38">
        <v>0</v>
      </c>
      <c r="V1" s="33">
        <v>0</v>
      </c>
      <c r="W1" s="33">
        <v>1.1600000000000001</v>
      </c>
      <c r="X1" s="34"/>
      <c r="Y1" s="34">
        <f>(D1+F1+H1+L1+N1+P1+R1+T1+V1)/9</f>
        <v>0</v>
      </c>
      <c r="Z1" s="34">
        <f>(E1+G1+I1+M1+O1+Q1+S1+U1+W1)/9</f>
        <v>0.12888888888888891</v>
      </c>
      <c r="AA1" s="52">
        <f>Y1+Z1</f>
        <v>0.12888888888888891</v>
      </c>
      <c r="AB1" s="54">
        <f>MAX(D1:I1,L1:W1)</f>
        <v>1.1600000000000001</v>
      </c>
      <c r="AC1" s="2"/>
    </row>
    <row r="2" spans="1:29" ht="13.2" customHeight="1" x14ac:dyDescent="0.25">
      <c r="A2" s="3">
        <v>2</v>
      </c>
      <c r="B2" s="1"/>
      <c r="C2" s="31" t="s">
        <v>60</v>
      </c>
      <c r="D2" s="39">
        <v>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/>
      <c r="K2" s="48">
        <v>0</v>
      </c>
      <c r="L2" s="56">
        <v>0</v>
      </c>
      <c r="M2" s="33">
        <v>0</v>
      </c>
      <c r="N2" s="33">
        <v>0</v>
      </c>
      <c r="O2" s="34">
        <v>0</v>
      </c>
      <c r="P2" s="33">
        <v>0</v>
      </c>
      <c r="Q2" s="34">
        <v>0</v>
      </c>
      <c r="R2" s="34">
        <v>0</v>
      </c>
      <c r="S2" s="33">
        <v>0</v>
      </c>
      <c r="T2" s="33">
        <v>0</v>
      </c>
      <c r="U2" s="38">
        <v>0</v>
      </c>
      <c r="V2" s="33">
        <v>0</v>
      </c>
      <c r="W2" s="33">
        <v>0</v>
      </c>
      <c r="X2" s="34"/>
      <c r="Y2" s="34">
        <f>(D2+F2+H2+L2+N2+P2+R2+T2+V2)/9</f>
        <v>0</v>
      </c>
      <c r="Z2" s="34">
        <f>(E2+G2+I2+M2+O2+Q2+S2+U2+W2)/9</f>
        <v>0</v>
      </c>
      <c r="AA2" s="52">
        <f>Y2+Z2</f>
        <v>0</v>
      </c>
      <c r="AB2" s="54">
        <f>MAX(D2:I2,L2:W2)</f>
        <v>0</v>
      </c>
      <c r="AC2" s="2"/>
    </row>
    <row r="3" spans="1:29" ht="13.2" customHeight="1" x14ac:dyDescent="0.25">
      <c r="A3" s="3">
        <v>3</v>
      </c>
      <c r="B3" s="1"/>
      <c r="C3" s="31" t="s">
        <v>0</v>
      </c>
      <c r="D3" s="38"/>
      <c r="E3" s="33"/>
      <c r="F3" s="34"/>
      <c r="G3" s="34"/>
      <c r="H3" s="34"/>
      <c r="I3" s="34"/>
      <c r="J3" s="34"/>
      <c r="K3" s="51"/>
      <c r="L3" s="56"/>
      <c r="M3" s="56"/>
      <c r="N3" s="56"/>
      <c r="O3" s="62"/>
      <c r="P3" s="62"/>
      <c r="Q3" s="62"/>
      <c r="R3" s="62"/>
      <c r="S3" s="33"/>
      <c r="T3" s="33"/>
      <c r="U3" s="38"/>
      <c r="V3" s="33"/>
      <c r="W3" s="33"/>
      <c r="X3" s="34"/>
      <c r="Y3" s="34"/>
      <c r="Z3" s="34"/>
      <c r="AA3" s="52"/>
      <c r="AB3" s="54"/>
      <c r="AC3" s="2"/>
    </row>
    <row r="4" spans="1:29" ht="13.2" customHeight="1" x14ac:dyDescent="0.25">
      <c r="A4" s="3">
        <v>4</v>
      </c>
      <c r="B4" s="1"/>
      <c r="C4" s="31" t="s">
        <v>0</v>
      </c>
      <c r="D4" s="38"/>
      <c r="E4" s="33"/>
      <c r="F4" s="34"/>
      <c r="G4" s="34"/>
      <c r="H4" s="34"/>
      <c r="I4" s="34"/>
      <c r="J4" s="34"/>
      <c r="K4" s="50"/>
      <c r="L4" s="56"/>
      <c r="M4" s="56"/>
      <c r="N4" s="56"/>
      <c r="O4" s="62"/>
      <c r="P4" s="62"/>
      <c r="Q4" s="62"/>
      <c r="R4" s="62"/>
      <c r="S4" s="62"/>
      <c r="T4" s="62"/>
      <c r="U4" s="99"/>
      <c r="V4" s="62"/>
      <c r="W4" s="62"/>
      <c r="X4" s="34"/>
      <c r="Y4" s="34"/>
      <c r="Z4" s="34"/>
      <c r="AA4" s="52"/>
      <c r="AB4" s="54"/>
      <c r="AC4" s="2"/>
    </row>
    <row r="5" spans="1:29" ht="13.2" customHeight="1" x14ac:dyDescent="0.25">
      <c r="A5" s="3">
        <v>5</v>
      </c>
      <c r="B5" s="1"/>
      <c r="C5" s="31" t="s">
        <v>0</v>
      </c>
      <c r="D5" s="38"/>
      <c r="E5" s="33"/>
      <c r="F5" s="34"/>
      <c r="G5" s="34"/>
      <c r="H5" s="34"/>
      <c r="I5" s="34"/>
      <c r="J5" s="34"/>
      <c r="K5" s="50"/>
      <c r="L5" s="56"/>
      <c r="M5" s="56"/>
      <c r="N5" s="56"/>
      <c r="O5" s="62"/>
      <c r="P5" s="62"/>
      <c r="Q5" s="62"/>
      <c r="R5" s="62"/>
      <c r="S5" s="62"/>
      <c r="T5" s="62"/>
      <c r="U5" s="99"/>
      <c r="V5" s="62"/>
      <c r="W5" s="62"/>
      <c r="X5" s="34"/>
      <c r="Y5" s="34"/>
      <c r="Z5" s="34"/>
      <c r="AA5" s="52"/>
      <c r="AB5" s="54"/>
      <c r="AC5" s="2"/>
    </row>
    <row r="6" spans="1:29" ht="13.2" customHeight="1" x14ac:dyDescent="0.25">
      <c r="A6" s="3">
        <v>6</v>
      </c>
      <c r="B6" s="1"/>
      <c r="C6" s="31" t="s">
        <v>0</v>
      </c>
      <c r="D6" s="38"/>
      <c r="E6" s="33"/>
      <c r="F6" s="34"/>
      <c r="G6" s="34"/>
      <c r="H6" s="34"/>
      <c r="I6" s="34"/>
      <c r="J6" s="34"/>
      <c r="K6" s="50"/>
      <c r="L6" s="56"/>
      <c r="M6" s="56"/>
      <c r="N6" s="56"/>
      <c r="O6" s="62"/>
      <c r="P6" s="62"/>
      <c r="Q6" s="62"/>
      <c r="R6" s="62"/>
      <c r="S6" s="62"/>
      <c r="T6" s="62"/>
      <c r="U6" s="99"/>
      <c r="V6" s="62"/>
      <c r="W6" s="62"/>
      <c r="X6" s="34"/>
      <c r="Y6" s="34"/>
      <c r="Z6" s="34"/>
      <c r="AA6" s="52"/>
      <c r="AB6" s="54"/>
      <c r="AC6" s="2"/>
    </row>
    <row r="7" spans="1:29" ht="13.2" customHeight="1" x14ac:dyDescent="0.25">
      <c r="A7" s="3">
        <v>7</v>
      </c>
      <c r="B7" s="1"/>
      <c r="C7" s="31" t="s">
        <v>0</v>
      </c>
      <c r="D7" s="38"/>
      <c r="E7" s="33"/>
      <c r="F7" s="34"/>
      <c r="G7" s="34"/>
      <c r="H7" s="34"/>
      <c r="I7" s="34"/>
      <c r="J7" s="34"/>
      <c r="K7" s="50"/>
      <c r="L7" s="56"/>
      <c r="M7" s="56"/>
      <c r="N7" s="56"/>
      <c r="O7" s="62"/>
      <c r="P7" s="62"/>
      <c r="Q7" s="62"/>
      <c r="R7" s="62"/>
      <c r="S7" s="62"/>
      <c r="T7" s="62"/>
      <c r="U7" s="99"/>
      <c r="V7" s="62"/>
      <c r="W7" s="62"/>
      <c r="X7" s="34"/>
      <c r="Y7" s="34"/>
      <c r="Z7" s="34"/>
      <c r="AA7" s="52"/>
      <c r="AB7" s="54"/>
      <c r="AC7" s="2"/>
    </row>
    <row r="8" spans="1:29" ht="13.2" customHeight="1" x14ac:dyDescent="0.25">
      <c r="A8" s="3">
        <v>8</v>
      </c>
      <c r="B8" s="1"/>
      <c r="C8" s="31" t="s">
        <v>44</v>
      </c>
      <c r="D8" s="40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/>
      <c r="K8" s="33">
        <v>0</v>
      </c>
      <c r="L8" s="56">
        <v>0</v>
      </c>
      <c r="M8" s="33">
        <v>0</v>
      </c>
      <c r="N8" s="33">
        <v>0</v>
      </c>
      <c r="O8" s="34">
        <v>0</v>
      </c>
      <c r="P8" s="33">
        <v>0</v>
      </c>
      <c r="Q8" s="34">
        <v>0</v>
      </c>
      <c r="R8" s="33">
        <v>0</v>
      </c>
      <c r="S8" s="33">
        <v>0</v>
      </c>
      <c r="T8" s="33">
        <v>0</v>
      </c>
      <c r="U8" s="38">
        <v>0</v>
      </c>
      <c r="V8" s="33">
        <v>0</v>
      </c>
      <c r="W8" s="33">
        <v>0</v>
      </c>
      <c r="X8" s="34"/>
      <c r="Y8" s="34">
        <f t="shared" ref="Y8:Y41" si="0">(D8+F8+H8+L8+N8+P8+R8+T8+V8)/9</f>
        <v>0</v>
      </c>
      <c r="Z8" s="34">
        <f t="shared" ref="Z8:Z41" si="1">(E8+G8+I8+M8+O8+Q8+S8+U8+W8)/9</f>
        <v>0</v>
      </c>
      <c r="AA8" s="52">
        <f t="shared" ref="AA8:AA41" si="2">Y8+Z8</f>
        <v>0</v>
      </c>
      <c r="AB8" s="54">
        <f t="shared" ref="AB8:AB41" si="3">MAX(D8:I8,L8:W8)</f>
        <v>0</v>
      </c>
      <c r="AC8" s="2"/>
    </row>
    <row r="9" spans="1:29" ht="13.2" customHeight="1" x14ac:dyDescent="0.25">
      <c r="A9" s="3">
        <v>9</v>
      </c>
      <c r="B9" s="1"/>
      <c r="C9" s="31" t="s">
        <v>64</v>
      </c>
      <c r="D9" s="38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/>
      <c r="K9" s="48">
        <v>0</v>
      </c>
      <c r="L9" s="56">
        <v>0</v>
      </c>
      <c r="M9" s="33">
        <v>0</v>
      </c>
      <c r="N9" s="33">
        <v>0</v>
      </c>
      <c r="O9" s="34">
        <v>0</v>
      </c>
      <c r="P9" s="33">
        <v>0</v>
      </c>
      <c r="Q9" s="34">
        <v>0</v>
      </c>
      <c r="R9" s="33">
        <v>0</v>
      </c>
      <c r="S9" s="33">
        <v>0</v>
      </c>
      <c r="T9" s="33">
        <v>0</v>
      </c>
      <c r="U9" s="38">
        <v>0</v>
      </c>
      <c r="V9" s="33">
        <v>0</v>
      </c>
      <c r="W9" s="33">
        <v>0</v>
      </c>
      <c r="X9" s="34"/>
      <c r="Y9" s="34">
        <f t="shared" si="0"/>
        <v>0</v>
      </c>
      <c r="Z9" s="34">
        <f t="shared" si="1"/>
        <v>0</v>
      </c>
      <c r="AA9" s="52">
        <f t="shared" si="2"/>
        <v>0</v>
      </c>
      <c r="AB9" s="54">
        <f t="shared" si="3"/>
        <v>0</v>
      </c>
      <c r="AC9" s="2"/>
    </row>
    <row r="10" spans="1:29" ht="13.2" customHeight="1" x14ac:dyDescent="0.25">
      <c r="A10" s="3">
        <v>10</v>
      </c>
      <c r="B10" s="1"/>
      <c r="C10" s="31" t="s">
        <v>45</v>
      </c>
      <c r="D10" s="38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/>
      <c r="K10" s="48">
        <v>0</v>
      </c>
      <c r="L10" s="56">
        <v>0</v>
      </c>
      <c r="M10" s="33">
        <v>0</v>
      </c>
      <c r="N10" s="33">
        <v>0</v>
      </c>
      <c r="O10" s="34">
        <v>0</v>
      </c>
      <c r="P10" s="33">
        <v>0</v>
      </c>
      <c r="Q10" s="34">
        <v>0</v>
      </c>
      <c r="R10" s="33">
        <v>0</v>
      </c>
      <c r="S10" s="33">
        <v>0</v>
      </c>
      <c r="T10" s="33">
        <v>0</v>
      </c>
      <c r="U10" s="38">
        <v>0</v>
      </c>
      <c r="V10" s="33">
        <v>0</v>
      </c>
      <c r="W10" s="33">
        <v>0</v>
      </c>
      <c r="X10" s="34"/>
      <c r="Y10" s="34">
        <f t="shared" si="0"/>
        <v>0</v>
      </c>
      <c r="Z10" s="34">
        <f t="shared" si="1"/>
        <v>0</v>
      </c>
      <c r="AA10" s="52">
        <f t="shared" si="2"/>
        <v>0</v>
      </c>
      <c r="AB10" s="54">
        <f t="shared" si="3"/>
        <v>0</v>
      </c>
      <c r="AC10" s="2"/>
    </row>
    <row r="11" spans="1:29" ht="13.2" customHeight="1" x14ac:dyDescent="0.25">
      <c r="A11" s="3">
        <v>11</v>
      </c>
      <c r="B11" s="1"/>
      <c r="C11" s="31" t="s">
        <v>46</v>
      </c>
      <c r="D11" s="38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/>
      <c r="K11" s="48">
        <v>0</v>
      </c>
      <c r="L11" s="56">
        <v>0</v>
      </c>
      <c r="M11" s="33">
        <v>1.0500000000000007</v>
      </c>
      <c r="N11" s="33">
        <v>0</v>
      </c>
      <c r="O11" s="34">
        <v>0</v>
      </c>
      <c r="P11" s="33">
        <v>0</v>
      </c>
      <c r="Q11" s="34">
        <v>0</v>
      </c>
      <c r="R11" s="33">
        <v>0</v>
      </c>
      <c r="S11" s="33">
        <v>0</v>
      </c>
      <c r="T11" s="33">
        <v>0</v>
      </c>
      <c r="U11" s="38">
        <v>0</v>
      </c>
      <c r="V11" s="33">
        <v>0</v>
      </c>
      <c r="W11" s="33">
        <v>0</v>
      </c>
      <c r="X11" s="34"/>
      <c r="Y11" s="34">
        <f t="shared" si="0"/>
        <v>0</v>
      </c>
      <c r="Z11" s="34">
        <f t="shared" si="1"/>
        <v>0.11666666666666675</v>
      </c>
      <c r="AA11" s="52">
        <f t="shared" si="2"/>
        <v>0.11666666666666675</v>
      </c>
      <c r="AB11" s="54">
        <f t="shared" si="3"/>
        <v>1.0500000000000007</v>
      </c>
      <c r="AC11" s="2"/>
    </row>
    <row r="12" spans="1:29" ht="13.2" customHeight="1" x14ac:dyDescent="0.25">
      <c r="A12" s="3">
        <v>12</v>
      </c>
      <c r="B12" s="1"/>
      <c r="C12" s="31" t="s">
        <v>100</v>
      </c>
      <c r="D12" s="38">
        <v>0</v>
      </c>
      <c r="E12" s="33">
        <v>8.029999999999994</v>
      </c>
      <c r="F12" s="33">
        <v>0</v>
      </c>
      <c r="G12" s="33">
        <v>0</v>
      </c>
      <c r="H12" s="33">
        <v>0</v>
      </c>
      <c r="I12" s="33">
        <v>0</v>
      </c>
      <c r="J12" s="33"/>
      <c r="K12" s="48">
        <v>0</v>
      </c>
      <c r="L12" s="56">
        <v>0</v>
      </c>
      <c r="M12" s="33">
        <v>0</v>
      </c>
      <c r="N12" s="33">
        <v>0</v>
      </c>
      <c r="O12" s="34">
        <v>0</v>
      </c>
      <c r="P12" s="33">
        <v>0</v>
      </c>
      <c r="Q12" s="34">
        <v>0</v>
      </c>
      <c r="R12" s="33">
        <v>0</v>
      </c>
      <c r="S12" s="33">
        <v>0</v>
      </c>
      <c r="T12" s="33">
        <v>0</v>
      </c>
      <c r="U12" s="38">
        <v>0</v>
      </c>
      <c r="V12" s="33">
        <v>0</v>
      </c>
      <c r="W12" s="33">
        <v>0</v>
      </c>
      <c r="X12" s="34"/>
      <c r="Y12" s="34">
        <f t="shared" si="0"/>
        <v>0</v>
      </c>
      <c r="Z12" s="34">
        <f t="shared" si="1"/>
        <v>0.89222222222222158</v>
      </c>
      <c r="AA12" s="52">
        <f t="shared" si="2"/>
        <v>0.89222222222222158</v>
      </c>
      <c r="AB12" s="54">
        <f t="shared" si="3"/>
        <v>8.029999999999994</v>
      </c>
      <c r="AC12" s="2"/>
    </row>
    <row r="13" spans="1:29" ht="13.2" customHeight="1" x14ac:dyDescent="0.25">
      <c r="A13" s="3">
        <v>13</v>
      </c>
      <c r="B13" s="1"/>
      <c r="C13" s="31" t="s">
        <v>101</v>
      </c>
      <c r="D13" s="38">
        <v>0</v>
      </c>
      <c r="E13" s="33">
        <v>0.84999999999999432</v>
      </c>
      <c r="F13" s="33">
        <v>0</v>
      </c>
      <c r="G13" s="33">
        <v>0</v>
      </c>
      <c r="H13" s="33">
        <v>0</v>
      </c>
      <c r="I13" s="33">
        <v>0</v>
      </c>
      <c r="J13" s="33"/>
      <c r="K13" s="48">
        <v>2.5099999999999998</v>
      </c>
      <c r="L13" s="56">
        <v>0</v>
      </c>
      <c r="M13" s="33">
        <v>1.2099999999999937</v>
      </c>
      <c r="N13" s="33">
        <v>0</v>
      </c>
      <c r="O13" s="34">
        <v>0.29000000000000625</v>
      </c>
      <c r="P13" s="33">
        <v>0.75</v>
      </c>
      <c r="Q13" s="34">
        <v>0</v>
      </c>
      <c r="R13" s="33">
        <v>0</v>
      </c>
      <c r="S13" s="33">
        <v>0</v>
      </c>
      <c r="T13" s="33">
        <v>0</v>
      </c>
      <c r="U13" s="38">
        <v>0</v>
      </c>
      <c r="V13" s="33">
        <v>0</v>
      </c>
      <c r="W13" s="33">
        <v>0.12999999999999545</v>
      </c>
      <c r="X13" s="34"/>
      <c r="Y13" s="34">
        <f t="shared" si="0"/>
        <v>8.3333333333333329E-2</v>
      </c>
      <c r="Z13" s="34">
        <f t="shared" si="1"/>
        <v>0.27555555555555444</v>
      </c>
      <c r="AA13" s="52">
        <f t="shared" si="2"/>
        <v>0.35888888888888776</v>
      </c>
      <c r="AB13" s="54">
        <f t="shared" si="3"/>
        <v>1.2099999999999937</v>
      </c>
      <c r="AC13" s="2"/>
    </row>
    <row r="14" spans="1:29" ht="13.2" customHeight="1" x14ac:dyDescent="0.25">
      <c r="A14" s="3">
        <v>14</v>
      </c>
      <c r="B14" s="1"/>
      <c r="C14" s="31" t="s">
        <v>104</v>
      </c>
      <c r="D14" s="38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/>
      <c r="K14" s="48">
        <v>2.75</v>
      </c>
      <c r="L14" s="56">
        <v>0</v>
      </c>
      <c r="M14" s="33">
        <v>3.5300000000000011</v>
      </c>
      <c r="N14" s="33">
        <v>0</v>
      </c>
      <c r="O14" s="34">
        <v>0.12000000000000455</v>
      </c>
      <c r="P14" s="33">
        <v>1.1099999999999994</v>
      </c>
      <c r="Q14" s="34">
        <v>0</v>
      </c>
      <c r="R14" s="33">
        <v>0</v>
      </c>
      <c r="S14" s="33">
        <v>0.28999999999999204</v>
      </c>
      <c r="T14" s="33">
        <v>0.80100000000000193</v>
      </c>
      <c r="U14" s="38">
        <v>0</v>
      </c>
      <c r="V14" s="33">
        <v>0.34900000000000375</v>
      </c>
      <c r="W14" s="33">
        <v>1.4899999999999949</v>
      </c>
      <c r="X14" s="34"/>
      <c r="Y14" s="34">
        <f t="shared" si="0"/>
        <v>0.25111111111111167</v>
      </c>
      <c r="Z14" s="34">
        <f t="shared" si="1"/>
        <v>0.6033333333333325</v>
      </c>
      <c r="AA14" s="52">
        <f t="shared" si="2"/>
        <v>0.85444444444444412</v>
      </c>
      <c r="AB14" s="54">
        <f t="shared" si="3"/>
        <v>3.5300000000000011</v>
      </c>
      <c r="AC14" s="2"/>
    </row>
    <row r="15" spans="1:29" ht="13.2" customHeight="1" x14ac:dyDescent="0.25">
      <c r="A15" s="3">
        <v>15</v>
      </c>
      <c r="B15" s="1"/>
      <c r="C15" s="31" t="s">
        <v>65</v>
      </c>
      <c r="D15" s="38">
        <v>0</v>
      </c>
      <c r="E15" s="33">
        <v>4.7199999999999989</v>
      </c>
      <c r="F15" s="33">
        <v>0</v>
      </c>
      <c r="G15" s="33">
        <v>0</v>
      </c>
      <c r="H15" s="33">
        <v>0</v>
      </c>
      <c r="I15" s="33">
        <v>0</v>
      </c>
      <c r="J15" s="33"/>
      <c r="K15" s="48">
        <v>0</v>
      </c>
      <c r="L15" s="56">
        <v>0</v>
      </c>
      <c r="M15" s="33">
        <v>0</v>
      </c>
      <c r="N15" s="33">
        <v>0</v>
      </c>
      <c r="O15" s="34">
        <v>0</v>
      </c>
      <c r="P15" s="33">
        <v>0.13999999999998636</v>
      </c>
      <c r="Q15" s="34">
        <v>0</v>
      </c>
      <c r="R15" s="33">
        <v>0</v>
      </c>
      <c r="S15" s="33">
        <v>0</v>
      </c>
      <c r="T15" s="33">
        <v>0</v>
      </c>
      <c r="U15" s="38">
        <v>0.98000000000001819</v>
      </c>
      <c r="V15" s="33">
        <v>0</v>
      </c>
      <c r="W15" s="33">
        <v>0</v>
      </c>
      <c r="X15" s="34"/>
      <c r="Y15" s="34">
        <f t="shared" si="0"/>
        <v>1.5555555555554039E-2</v>
      </c>
      <c r="Z15" s="34">
        <f t="shared" si="1"/>
        <v>0.63333333333333519</v>
      </c>
      <c r="AA15" s="52">
        <f t="shared" si="2"/>
        <v>0.64888888888888918</v>
      </c>
      <c r="AB15" s="54">
        <f t="shared" si="3"/>
        <v>4.7199999999999989</v>
      </c>
      <c r="AC15" s="2"/>
    </row>
    <row r="16" spans="1:29" ht="13.2" customHeight="1" x14ac:dyDescent="0.25">
      <c r="A16" s="3">
        <v>16</v>
      </c>
      <c r="B16" s="1"/>
      <c r="C16" s="31" t="s">
        <v>66</v>
      </c>
      <c r="D16" s="38">
        <v>0</v>
      </c>
      <c r="E16" s="33">
        <v>2.9899999999999807</v>
      </c>
      <c r="F16" s="33">
        <v>0</v>
      </c>
      <c r="G16" s="33">
        <v>0</v>
      </c>
      <c r="H16" s="33">
        <v>0</v>
      </c>
      <c r="I16" s="33">
        <v>0</v>
      </c>
      <c r="J16" s="33"/>
      <c r="K16" s="48">
        <v>0.9</v>
      </c>
      <c r="L16" s="56">
        <v>0</v>
      </c>
      <c r="M16" s="33">
        <v>0.68999999999999773</v>
      </c>
      <c r="N16" s="33">
        <v>0</v>
      </c>
      <c r="O16" s="34">
        <v>0</v>
      </c>
      <c r="P16" s="33">
        <v>0.27000000000001023</v>
      </c>
      <c r="Q16" s="34">
        <v>0</v>
      </c>
      <c r="R16" s="33">
        <v>1.6800000000000068</v>
      </c>
      <c r="S16" s="33">
        <v>0</v>
      </c>
      <c r="T16" s="33">
        <v>0</v>
      </c>
      <c r="U16" s="38">
        <v>0</v>
      </c>
      <c r="V16" s="33">
        <v>0</v>
      </c>
      <c r="W16" s="33">
        <v>0</v>
      </c>
      <c r="X16" s="34"/>
      <c r="Y16" s="34">
        <f t="shared" si="0"/>
        <v>0.21666666666666856</v>
      </c>
      <c r="Z16" s="34">
        <f t="shared" si="1"/>
        <v>0.40888888888888647</v>
      </c>
      <c r="AA16" s="52">
        <f t="shared" si="2"/>
        <v>0.62555555555555498</v>
      </c>
      <c r="AB16" s="54">
        <f t="shared" si="3"/>
        <v>2.9899999999999807</v>
      </c>
      <c r="AC16" s="2"/>
    </row>
    <row r="17" spans="1:29" ht="13.2" customHeight="1" x14ac:dyDescent="0.25">
      <c r="A17" s="3">
        <v>17</v>
      </c>
      <c r="B17" s="1"/>
      <c r="C17" s="31" t="s">
        <v>67</v>
      </c>
      <c r="D17" s="38">
        <v>0</v>
      </c>
      <c r="E17" s="33">
        <v>5.6800000000000068</v>
      </c>
      <c r="F17" s="33">
        <v>0</v>
      </c>
      <c r="G17" s="33">
        <v>0</v>
      </c>
      <c r="H17" s="33">
        <v>0</v>
      </c>
      <c r="I17" s="33">
        <v>0</v>
      </c>
      <c r="J17" s="33"/>
      <c r="K17" s="48">
        <v>0</v>
      </c>
      <c r="L17" s="56">
        <v>0</v>
      </c>
      <c r="M17" s="33">
        <v>0</v>
      </c>
      <c r="N17" s="33">
        <v>0</v>
      </c>
      <c r="O17" s="34">
        <v>0</v>
      </c>
      <c r="P17" s="33">
        <v>0</v>
      </c>
      <c r="Q17" s="34">
        <v>0</v>
      </c>
      <c r="R17" s="33">
        <v>0</v>
      </c>
      <c r="S17" s="33">
        <v>0.59999999999999432</v>
      </c>
      <c r="T17" s="33">
        <v>0</v>
      </c>
      <c r="U17" s="38">
        <v>1.1899999999999977</v>
      </c>
      <c r="V17" s="33">
        <v>0</v>
      </c>
      <c r="W17" s="33">
        <v>1.9000000000000057</v>
      </c>
      <c r="X17" s="34"/>
      <c r="Y17" s="34">
        <f t="shared" si="0"/>
        <v>0</v>
      </c>
      <c r="Z17" s="34">
        <f t="shared" si="1"/>
        <v>1.0411111111111115</v>
      </c>
      <c r="AA17" s="52">
        <f t="shared" si="2"/>
        <v>1.0411111111111115</v>
      </c>
      <c r="AB17" s="54">
        <f t="shared" si="3"/>
        <v>5.6800000000000068</v>
      </c>
      <c r="AC17" s="2"/>
    </row>
    <row r="18" spans="1:29" ht="13.2" customHeight="1" x14ac:dyDescent="0.25">
      <c r="A18" s="3">
        <v>18</v>
      </c>
      <c r="B18" s="1"/>
      <c r="C18" s="31" t="s">
        <v>47</v>
      </c>
      <c r="D18" s="38">
        <v>0</v>
      </c>
      <c r="E18" s="33">
        <v>0.96000000000000796</v>
      </c>
      <c r="F18" s="33">
        <v>0</v>
      </c>
      <c r="G18" s="33">
        <v>0</v>
      </c>
      <c r="H18" s="33">
        <v>0</v>
      </c>
      <c r="I18" s="33">
        <v>2.2800000000000011</v>
      </c>
      <c r="J18" s="33"/>
      <c r="K18" s="48">
        <v>1.7</v>
      </c>
      <c r="L18" s="56">
        <v>0</v>
      </c>
      <c r="M18" s="33">
        <v>0</v>
      </c>
      <c r="N18" s="33">
        <v>0</v>
      </c>
      <c r="O18" s="34">
        <v>0</v>
      </c>
      <c r="P18" s="33">
        <v>0</v>
      </c>
      <c r="Q18" s="34">
        <v>2.3799999999999955</v>
      </c>
      <c r="R18" s="33">
        <v>0</v>
      </c>
      <c r="S18" s="33">
        <v>0</v>
      </c>
      <c r="T18" s="33">
        <v>0</v>
      </c>
      <c r="U18" s="38">
        <v>4.6100000000000136</v>
      </c>
      <c r="V18" s="33">
        <v>0</v>
      </c>
      <c r="W18" s="33">
        <v>0</v>
      </c>
      <c r="X18" s="34"/>
      <c r="Y18" s="34">
        <f t="shared" si="0"/>
        <v>0</v>
      </c>
      <c r="Z18" s="34">
        <f t="shared" si="1"/>
        <v>1.1366666666666687</v>
      </c>
      <c r="AA18" s="52">
        <f t="shared" si="2"/>
        <v>1.1366666666666687</v>
      </c>
      <c r="AB18" s="54">
        <f t="shared" si="3"/>
        <v>4.6100000000000136</v>
      </c>
      <c r="AC18" s="2"/>
    </row>
    <row r="19" spans="1:29" ht="13.2" customHeight="1" x14ac:dyDescent="0.25">
      <c r="A19" s="3">
        <v>19</v>
      </c>
      <c r="B19" s="1"/>
      <c r="C19" s="31" t="s">
        <v>68</v>
      </c>
      <c r="D19" s="38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/>
      <c r="K19" s="48">
        <v>0</v>
      </c>
      <c r="L19" s="56">
        <v>0</v>
      </c>
      <c r="M19" s="33">
        <v>0</v>
      </c>
      <c r="N19" s="33">
        <v>0</v>
      </c>
      <c r="O19" s="34">
        <v>0</v>
      </c>
      <c r="P19" s="33">
        <v>0</v>
      </c>
      <c r="Q19" s="34">
        <v>0</v>
      </c>
      <c r="R19" s="33">
        <v>0</v>
      </c>
      <c r="S19" s="33">
        <v>0</v>
      </c>
      <c r="T19" s="33">
        <v>1.1500000000000057</v>
      </c>
      <c r="U19" s="38">
        <v>0</v>
      </c>
      <c r="V19" s="33">
        <v>0</v>
      </c>
      <c r="W19" s="33">
        <v>0</v>
      </c>
      <c r="X19" s="34"/>
      <c r="Y19" s="34">
        <f t="shared" si="0"/>
        <v>0.12777777777777841</v>
      </c>
      <c r="Z19" s="34">
        <f t="shared" si="1"/>
        <v>0</v>
      </c>
      <c r="AA19" s="52">
        <f t="shared" si="2"/>
        <v>0.12777777777777841</v>
      </c>
      <c r="AB19" s="54">
        <f t="shared" si="3"/>
        <v>1.1500000000000057</v>
      </c>
      <c r="AC19" s="2"/>
    </row>
    <row r="20" spans="1:29" ht="13.2" customHeight="1" x14ac:dyDescent="0.25">
      <c r="A20" s="3">
        <v>20</v>
      </c>
      <c r="B20" s="1"/>
      <c r="C20" s="31" t="s">
        <v>1</v>
      </c>
      <c r="D20" s="38">
        <v>0</v>
      </c>
      <c r="E20" s="33">
        <v>2.2800000000000011</v>
      </c>
      <c r="F20" s="33">
        <v>0</v>
      </c>
      <c r="G20" s="33">
        <v>0</v>
      </c>
      <c r="H20" s="33">
        <v>0</v>
      </c>
      <c r="I20" s="33">
        <v>1.9199999999999875</v>
      </c>
      <c r="J20" s="33"/>
      <c r="K20" s="48">
        <v>0</v>
      </c>
      <c r="L20" s="56">
        <v>0</v>
      </c>
      <c r="M20" s="33">
        <v>1.25</v>
      </c>
      <c r="N20" s="33">
        <v>0</v>
      </c>
      <c r="O20" s="34">
        <v>0</v>
      </c>
      <c r="P20" s="33">
        <v>0</v>
      </c>
      <c r="Q20" s="34">
        <v>0</v>
      </c>
      <c r="R20" s="33">
        <v>0</v>
      </c>
      <c r="S20" s="33">
        <v>0</v>
      </c>
      <c r="T20" s="33">
        <v>0</v>
      </c>
      <c r="U20" s="38">
        <v>0</v>
      </c>
      <c r="V20" s="33">
        <v>0</v>
      </c>
      <c r="W20" s="33">
        <v>0.37000000000000455</v>
      </c>
      <c r="X20" s="34"/>
      <c r="Y20" s="34">
        <f t="shared" si="0"/>
        <v>0</v>
      </c>
      <c r="Z20" s="34">
        <f t="shared" si="1"/>
        <v>0.64666666666666595</v>
      </c>
      <c r="AA20" s="52">
        <f t="shared" si="2"/>
        <v>0.64666666666666595</v>
      </c>
      <c r="AB20" s="54">
        <f t="shared" si="3"/>
        <v>2.2800000000000011</v>
      </c>
      <c r="AC20" s="2"/>
    </row>
    <row r="21" spans="1:29" ht="13.2" customHeight="1" x14ac:dyDescent="0.25">
      <c r="A21" s="3">
        <v>21</v>
      </c>
      <c r="B21" s="1"/>
      <c r="C21" s="31" t="s">
        <v>69</v>
      </c>
      <c r="D21" s="38">
        <v>0</v>
      </c>
      <c r="E21" s="33">
        <v>3.2899999999999636</v>
      </c>
      <c r="F21" s="33">
        <v>0</v>
      </c>
      <c r="G21" s="33">
        <v>0</v>
      </c>
      <c r="H21" s="33">
        <v>0</v>
      </c>
      <c r="I21" s="33">
        <v>0</v>
      </c>
      <c r="J21" s="33"/>
      <c r="K21" s="48">
        <v>3.3</v>
      </c>
      <c r="L21" s="56">
        <v>0</v>
      </c>
      <c r="M21" s="33">
        <v>0</v>
      </c>
      <c r="N21" s="33">
        <v>0</v>
      </c>
      <c r="O21" s="34">
        <v>0</v>
      </c>
      <c r="P21" s="33">
        <v>1.4700000000000273</v>
      </c>
      <c r="Q21" s="34">
        <v>0</v>
      </c>
      <c r="R21" s="33">
        <v>0</v>
      </c>
      <c r="S21" s="33">
        <v>0</v>
      </c>
      <c r="T21" s="33">
        <v>0</v>
      </c>
      <c r="U21" s="38">
        <v>0</v>
      </c>
      <c r="V21" s="33">
        <v>0.77999999999997272</v>
      </c>
      <c r="W21" s="33">
        <v>0</v>
      </c>
      <c r="X21" s="34"/>
      <c r="Y21" s="34">
        <f t="shared" si="0"/>
        <v>0.25</v>
      </c>
      <c r="Z21" s="34">
        <f t="shared" si="1"/>
        <v>0.36555555555555153</v>
      </c>
      <c r="AA21" s="52">
        <f t="shared" si="2"/>
        <v>0.61555555555555153</v>
      </c>
      <c r="AB21" s="54">
        <f t="shared" si="3"/>
        <v>3.2899999999999636</v>
      </c>
      <c r="AC21" s="2"/>
    </row>
    <row r="22" spans="1:29" ht="13.2" customHeight="1" x14ac:dyDescent="0.25">
      <c r="A22" s="3">
        <v>22</v>
      </c>
      <c r="B22" s="1"/>
      <c r="C22" s="31" t="s">
        <v>61</v>
      </c>
      <c r="D22" s="38">
        <v>0</v>
      </c>
      <c r="E22" s="33">
        <v>1.2399999999999523</v>
      </c>
      <c r="F22" s="33">
        <v>0</v>
      </c>
      <c r="G22" s="33">
        <v>0</v>
      </c>
      <c r="H22" s="33">
        <v>0</v>
      </c>
      <c r="I22" s="33">
        <v>0</v>
      </c>
      <c r="J22" s="33"/>
      <c r="K22" s="48">
        <v>2.2799999999999998</v>
      </c>
      <c r="L22" s="56">
        <v>0</v>
      </c>
      <c r="M22" s="33">
        <v>0</v>
      </c>
      <c r="N22" s="33">
        <v>0.9</v>
      </c>
      <c r="O22" s="34">
        <v>0</v>
      </c>
      <c r="P22" s="33">
        <v>0</v>
      </c>
      <c r="Q22" s="34">
        <v>0</v>
      </c>
      <c r="R22" s="33">
        <v>0</v>
      </c>
      <c r="S22" s="33">
        <v>0</v>
      </c>
      <c r="T22" s="33">
        <v>0</v>
      </c>
      <c r="U22" s="38">
        <v>0</v>
      </c>
      <c r="V22" s="33">
        <v>0</v>
      </c>
      <c r="W22" s="33">
        <v>0</v>
      </c>
      <c r="X22" s="34"/>
      <c r="Y22" s="34">
        <f t="shared" si="0"/>
        <v>0.1</v>
      </c>
      <c r="Z22" s="34">
        <f t="shared" si="1"/>
        <v>0.13777777777777248</v>
      </c>
      <c r="AA22" s="52">
        <f t="shared" si="2"/>
        <v>0.23777777777777248</v>
      </c>
      <c r="AB22" s="54">
        <f t="shared" si="3"/>
        <v>1.2399999999999523</v>
      </c>
      <c r="AC22" s="2"/>
    </row>
    <row r="23" spans="1:29" ht="13.2" customHeight="1" x14ac:dyDescent="0.25">
      <c r="A23" s="3">
        <v>23</v>
      </c>
      <c r="B23" s="1"/>
      <c r="C23" s="31" t="s">
        <v>62</v>
      </c>
      <c r="D23" s="38">
        <v>0</v>
      </c>
      <c r="E23" s="33">
        <v>0.75</v>
      </c>
      <c r="F23" s="33">
        <v>0</v>
      </c>
      <c r="G23" s="33">
        <v>0</v>
      </c>
      <c r="H23" s="33">
        <v>0.42</v>
      </c>
      <c r="I23" s="33">
        <v>0</v>
      </c>
      <c r="J23" s="33"/>
      <c r="K23" s="48">
        <v>0.53</v>
      </c>
      <c r="L23" s="56">
        <v>0</v>
      </c>
      <c r="M23" s="33">
        <v>0</v>
      </c>
      <c r="N23" s="33">
        <v>0</v>
      </c>
      <c r="O23" s="34">
        <v>0.52999999999997272</v>
      </c>
      <c r="P23" s="33">
        <v>0.93000000000000682</v>
      </c>
      <c r="Q23" s="34">
        <v>0</v>
      </c>
      <c r="R23" s="33">
        <v>0</v>
      </c>
      <c r="S23" s="33">
        <v>0</v>
      </c>
      <c r="T23" s="33">
        <v>0</v>
      </c>
      <c r="U23" s="38">
        <v>3.1000000000000227</v>
      </c>
      <c r="V23" s="33">
        <v>1.1999999999999886</v>
      </c>
      <c r="W23" s="33">
        <v>1.8899999999999864</v>
      </c>
      <c r="X23" s="34"/>
      <c r="Y23" s="34">
        <f t="shared" si="0"/>
        <v>0.28333333333333283</v>
      </c>
      <c r="Z23" s="34">
        <f t="shared" si="1"/>
        <v>0.69666666666666466</v>
      </c>
      <c r="AA23" s="52">
        <f t="shared" si="2"/>
        <v>0.97999999999999754</v>
      </c>
      <c r="AB23" s="54">
        <f t="shared" si="3"/>
        <v>3.1000000000000227</v>
      </c>
      <c r="AC23" s="2"/>
    </row>
    <row r="24" spans="1:29" ht="13.2" customHeight="1" x14ac:dyDescent="0.25">
      <c r="A24" s="3">
        <v>24</v>
      </c>
      <c r="B24" s="1"/>
      <c r="C24" s="31" t="s">
        <v>70</v>
      </c>
      <c r="D24" s="38">
        <v>0</v>
      </c>
      <c r="E24" s="33">
        <v>0.62999999999999545</v>
      </c>
      <c r="F24" s="33">
        <v>0</v>
      </c>
      <c r="G24" s="33">
        <v>0.56000000000000227</v>
      </c>
      <c r="H24" s="33">
        <v>2.29</v>
      </c>
      <c r="I24" s="33">
        <v>1.5900000000000034</v>
      </c>
      <c r="J24" s="33"/>
      <c r="K24" s="48">
        <v>4.49</v>
      </c>
      <c r="L24" s="57">
        <v>1.5900000000000034</v>
      </c>
      <c r="M24" s="33">
        <v>0.81000000000000227</v>
      </c>
      <c r="N24" s="33">
        <v>0</v>
      </c>
      <c r="O24" s="63">
        <v>0</v>
      </c>
      <c r="P24" s="33">
        <v>0</v>
      </c>
      <c r="Q24" s="63">
        <v>0</v>
      </c>
      <c r="R24" s="41">
        <v>0</v>
      </c>
      <c r="S24" s="33">
        <v>0</v>
      </c>
      <c r="T24" s="33">
        <v>0.90899999999999181</v>
      </c>
      <c r="U24" s="38">
        <v>0</v>
      </c>
      <c r="V24" s="33">
        <v>0</v>
      </c>
      <c r="W24" s="33">
        <v>0</v>
      </c>
      <c r="X24" s="34"/>
      <c r="Y24" s="34">
        <f t="shared" si="0"/>
        <v>0.53211111111111054</v>
      </c>
      <c r="Z24" s="34">
        <f t="shared" si="1"/>
        <v>0.39888888888888929</v>
      </c>
      <c r="AA24" s="52">
        <f t="shared" si="2"/>
        <v>0.93099999999999983</v>
      </c>
      <c r="AB24" s="54">
        <f t="shared" si="3"/>
        <v>2.29</v>
      </c>
      <c r="AC24" s="2"/>
    </row>
    <row r="25" spans="1:29" ht="13.2" customHeight="1" x14ac:dyDescent="0.25">
      <c r="A25" s="3">
        <v>25</v>
      </c>
      <c r="B25" s="1"/>
      <c r="C25" s="31" t="s">
        <v>71</v>
      </c>
      <c r="D25" s="38">
        <v>0</v>
      </c>
      <c r="E25" s="33">
        <v>0.46000000000000796</v>
      </c>
      <c r="F25" s="33">
        <v>0</v>
      </c>
      <c r="G25" s="33">
        <v>0.53000000000000114</v>
      </c>
      <c r="H25" s="33">
        <v>0</v>
      </c>
      <c r="I25" s="33">
        <v>0.40999999999999659</v>
      </c>
      <c r="J25" s="33"/>
      <c r="K25" s="48">
        <v>1.92</v>
      </c>
      <c r="L25" s="56">
        <v>0</v>
      </c>
      <c r="M25" s="33">
        <v>0</v>
      </c>
      <c r="N25" s="33">
        <v>0</v>
      </c>
      <c r="O25" s="34">
        <v>0</v>
      </c>
      <c r="P25" s="33">
        <v>0</v>
      </c>
      <c r="Q25" s="34">
        <v>1.2899999999999636</v>
      </c>
      <c r="R25" s="33">
        <v>0</v>
      </c>
      <c r="S25" s="33">
        <v>0</v>
      </c>
      <c r="T25" s="33">
        <v>1.2100000000000364</v>
      </c>
      <c r="U25" s="38">
        <v>0</v>
      </c>
      <c r="V25" s="33">
        <v>0</v>
      </c>
      <c r="W25" s="33">
        <v>0</v>
      </c>
      <c r="X25" s="34"/>
      <c r="Y25" s="34">
        <f t="shared" si="0"/>
        <v>0.13444444444444847</v>
      </c>
      <c r="Z25" s="34">
        <f t="shared" si="1"/>
        <v>0.29888888888888548</v>
      </c>
      <c r="AA25" s="52">
        <f t="shared" si="2"/>
        <v>0.43333333333333396</v>
      </c>
      <c r="AB25" s="54">
        <f t="shared" si="3"/>
        <v>1.2899999999999636</v>
      </c>
      <c r="AC25" s="2"/>
    </row>
    <row r="26" spans="1:29" ht="13.2" customHeight="1" x14ac:dyDescent="0.25">
      <c r="A26" s="3">
        <v>26</v>
      </c>
      <c r="B26" s="1"/>
      <c r="C26" s="31" t="s">
        <v>72</v>
      </c>
      <c r="D26" s="38">
        <v>0</v>
      </c>
      <c r="E26" s="33">
        <v>1.5699999999999932</v>
      </c>
      <c r="F26" s="33">
        <v>0</v>
      </c>
      <c r="G26" s="33">
        <v>0.52000000000001023</v>
      </c>
      <c r="H26" s="33">
        <v>0</v>
      </c>
      <c r="I26" s="33">
        <v>1.8300000000000125</v>
      </c>
      <c r="J26" s="33"/>
      <c r="K26" s="48">
        <v>2.15</v>
      </c>
      <c r="L26" s="56">
        <v>0</v>
      </c>
      <c r="M26" s="33">
        <v>0</v>
      </c>
      <c r="N26" s="33">
        <v>0</v>
      </c>
      <c r="O26" s="34">
        <v>0</v>
      </c>
      <c r="P26" s="33">
        <v>0</v>
      </c>
      <c r="Q26" s="34">
        <v>0.76000000000001933</v>
      </c>
      <c r="R26" s="33">
        <v>0</v>
      </c>
      <c r="S26" s="33">
        <v>1.2800000000000011</v>
      </c>
      <c r="T26" s="33">
        <v>1.3289999999999793</v>
      </c>
      <c r="U26" s="38">
        <v>0</v>
      </c>
      <c r="V26" s="33">
        <v>0</v>
      </c>
      <c r="W26" s="33">
        <v>2.6210000000000093</v>
      </c>
      <c r="X26" s="34"/>
      <c r="Y26" s="34">
        <f t="shared" si="0"/>
        <v>0.14766666666666436</v>
      </c>
      <c r="Z26" s="34">
        <f t="shared" si="1"/>
        <v>0.95344444444444953</v>
      </c>
      <c r="AA26" s="52">
        <f t="shared" si="2"/>
        <v>1.1011111111111138</v>
      </c>
      <c r="AB26" s="54">
        <f t="shared" si="3"/>
        <v>2.6210000000000093</v>
      </c>
      <c r="AC26" s="2"/>
    </row>
    <row r="27" spans="1:29" ht="13.2" customHeight="1" x14ac:dyDescent="0.25">
      <c r="A27" s="3">
        <v>27</v>
      </c>
      <c r="B27" s="1"/>
      <c r="C27" s="31" t="s">
        <v>48</v>
      </c>
      <c r="D27" s="38">
        <v>0</v>
      </c>
      <c r="E27" s="33">
        <v>2.5200000000000102</v>
      </c>
      <c r="F27" s="33">
        <v>0.37000000000000455</v>
      </c>
      <c r="G27" s="33">
        <v>0.53000000000000114</v>
      </c>
      <c r="H27" s="33">
        <v>0</v>
      </c>
      <c r="I27" s="33">
        <v>0.84999999999999432</v>
      </c>
      <c r="J27" s="33"/>
      <c r="K27" s="48">
        <v>0.69</v>
      </c>
      <c r="L27" s="56">
        <v>0</v>
      </c>
      <c r="M27" s="33">
        <v>3.7199999999999989</v>
      </c>
      <c r="N27" s="33">
        <v>1.3100000000000023</v>
      </c>
      <c r="O27" s="34">
        <v>0</v>
      </c>
      <c r="P27" s="33">
        <v>0</v>
      </c>
      <c r="Q27" s="34">
        <v>0.75</v>
      </c>
      <c r="R27" s="33">
        <v>0</v>
      </c>
      <c r="S27" s="33">
        <v>0</v>
      </c>
      <c r="T27" s="33">
        <v>1.5910000000000082</v>
      </c>
      <c r="U27" s="38">
        <v>0</v>
      </c>
      <c r="V27" s="33">
        <v>0</v>
      </c>
      <c r="W27" s="33">
        <v>0</v>
      </c>
      <c r="X27" s="34"/>
      <c r="Y27" s="34">
        <f t="shared" si="0"/>
        <v>0.36344444444444612</v>
      </c>
      <c r="Z27" s="34">
        <f t="shared" si="1"/>
        <v>0.93000000000000049</v>
      </c>
      <c r="AA27" s="52">
        <f t="shared" si="2"/>
        <v>1.2934444444444466</v>
      </c>
      <c r="AB27" s="54">
        <f t="shared" si="3"/>
        <v>3.7199999999999989</v>
      </c>
      <c r="AC27" s="2"/>
    </row>
    <row r="28" spans="1:29" ht="13.2" customHeight="1" x14ac:dyDescent="0.25">
      <c r="A28" s="3">
        <v>28</v>
      </c>
      <c r="B28" s="1"/>
      <c r="C28" s="31" t="s">
        <v>73</v>
      </c>
      <c r="D28" s="38">
        <v>0</v>
      </c>
      <c r="E28" s="33">
        <v>2.2700000000000102</v>
      </c>
      <c r="F28" s="33">
        <v>0</v>
      </c>
      <c r="G28" s="33">
        <v>0</v>
      </c>
      <c r="H28" s="33">
        <v>0.92</v>
      </c>
      <c r="I28" s="33">
        <v>2.8500000000000227</v>
      </c>
      <c r="J28" s="33"/>
      <c r="K28" s="48">
        <v>0.82</v>
      </c>
      <c r="L28" s="56">
        <v>0</v>
      </c>
      <c r="M28" s="33">
        <v>3.1699999999999875</v>
      </c>
      <c r="N28" s="33">
        <v>0.84000000000000341</v>
      </c>
      <c r="O28" s="34">
        <v>0.78000000000000114</v>
      </c>
      <c r="P28" s="33">
        <v>0</v>
      </c>
      <c r="Q28" s="34">
        <v>3</v>
      </c>
      <c r="R28" s="33">
        <v>0</v>
      </c>
      <c r="S28" s="33">
        <v>2.0699999999999932</v>
      </c>
      <c r="T28" s="33">
        <v>1.1920000000000073</v>
      </c>
      <c r="U28" s="38">
        <v>0</v>
      </c>
      <c r="V28" s="33">
        <v>0</v>
      </c>
      <c r="W28" s="33">
        <v>0</v>
      </c>
      <c r="X28" s="34"/>
      <c r="Y28" s="34">
        <f t="shared" si="0"/>
        <v>0.32800000000000118</v>
      </c>
      <c r="Z28" s="34">
        <f t="shared" si="1"/>
        <v>1.5711111111111127</v>
      </c>
      <c r="AA28" s="52">
        <f t="shared" si="2"/>
        <v>1.8991111111111139</v>
      </c>
      <c r="AB28" s="54">
        <f t="shared" si="3"/>
        <v>3.1699999999999875</v>
      </c>
      <c r="AC28" s="2"/>
    </row>
    <row r="29" spans="1:29" ht="13.2" customHeight="1" x14ac:dyDescent="0.25">
      <c r="A29" s="3">
        <v>29</v>
      </c>
      <c r="B29" s="1"/>
      <c r="C29" s="31" t="s">
        <v>49</v>
      </c>
      <c r="D29" s="38">
        <v>0</v>
      </c>
      <c r="E29" s="33">
        <v>0</v>
      </c>
      <c r="F29" s="33">
        <v>2.0099999999999909</v>
      </c>
      <c r="G29" s="33">
        <v>1.3300000000000125</v>
      </c>
      <c r="H29" s="33">
        <v>1.1499999999999999</v>
      </c>
      <c r="I29" s="33">
        <v>1.3599999999999852</v>
      </c>
      <c r="J29" s="33"/>
      <c r="K29" s="48">
        <v>3.64</v>
      </c>
      <c r="L29" s="57">
        <v>0</v>
      </c>
      <c r="M29" s="33">
        <v>3.0999999999999943</v>
      </c>
      <c r="N29" s="41">
        <v>1.6800000000000068</v>
      </c>
      <c r="O29" s="63">
        <v>0</v>
      </c>
      <c r="P29" s="33">
        <v>0</v>
      </c>
      <c r="Q29" s="63">
        <v>2.0199999999999818</v>
      </c>
      <c r="R29" s="41">
        <v>0</v>
      </c>
      <c r="S29" s="33">
        <v>2.3700000000000045</v>
      </c>
      <c r="T29" s="33">
        <v>0.51699999999999591</v>
      </c>
      <c r="U29" s="38">
        <v>0</v>
      </c>
      <c r="V29" s="33">
        <v>0</v>
      </c>
      <c r="W29" s="33">
        <v>0</v>
      </c>
      <c r="X29" s="34"/>
      <c r="Y29" s="34">
        <f t="shared" si="0"/>
        <v>0.59522222222222154</v>
      </c>
      <c r="Z29" s="34">
        <f t="shared" si="1"/>
        <v>1.1311111111111087</v>
      </c>
      <c r="AA29" s="52">
        <f t="shared" si="2"/>
        <v>1.7263333333333302</v>
      </c>
      <c r="AB29" s="54">
        <f t="shared" si="3"/>
        <v>3.0999999999999943</v>
      </c>
      <c r="AC29" s="2"/>
    </row>
    <row r="30" spans="1:29" ht="13.2" customHeight="1" x14ac:dyDescent="0.25">
      <c r="A30" s="3">
        <v>30</v>
      </c>
      <c r="B30" s="1"/>
      <c r="C30" s="31" t="s">
        <v>74</v>
      </c>
      <c r="D30" s="38">
        <v>0</v>
      </c>
      <c r="E30" s="33">
        <v>1.3700000000000045</v>
      </c>
      <c r="F30" s="33">
        <v>0</v>
      </c>
      <c r="G30" s="33">
        <v>0</v>
      </c>
      <c r="H30" s="33">
        <v>0</v>
      </c>
      <c r="I30" s="33">
        <v>2.8300000000000125</v>
      </c>
      <c r="J30" s="33"/>
      <c r="K30" s="48">
        <v>3.87</v>
      </c>
      <c r="L30" s="56">
        <v>0</v>
      </c>
      <c r="M30" s="33">
        <v>5.6499999999999773</v>
      </c>
      <c r="N30" s="34">
        <v>0</v>
      </c>
      <c r="O30" s="34">
        <v>0.54000000000002046</v>
      </c>
      <c r="P30" s="33">
        <v>0.54999999999998295</v>
      </c>
      <c r="Q30" s="34">
        <v>1.6899999999999977</v>
      </c>
      <c r="R30" s="34">
        <v>0</v>
      </c>
      <c r="S30" s="33">
        <v>2.9699999999999989</v>
      </c>
      <c r="T30" s="33">
        <v>1.3830000000000098</v>
      </c>
      <c r="U30" s="38">
        <v>0</v>
      </c>
      <c r="V30" s="33">
        <v>0</v>
      </c>
      <c r="W30" s="33">
        <v>0</v>
      </c>
      <c r="X30" s="34"/>
      <c r="Y30" s="34">
        <f t="shared" si="0"/>
        <v>0.21477777777777696</v>
      </c>
      <c r="Z30" s="34">
        <f t="shared" si="1"/>
        <v>1.6722222222222234</v>
      </c>
      <c r="AA30" s="52">
        <f t="shared" si="2"/>
        <v>1.8870000000000005</v>
      </c>
      <c r="AB30" s="54">
        <f t="shared" si="3"/>
        <v>5.6499999999999773</v>
      </c>
      <c r="AC30" s="2"/>
    </row>
    <row r="31" spans="1:29" ht="13.2" customHeight="1" x14ac:dyDescent="0.25">
      <c r="A31" s="3">
        <v>31</v>
      </c>
      <c r="B31" s="1"/>
      <c r="C31" s="31" t="s">
        <v>50</v>
      </c>
      <c r="D31" s="38">
        <v>0</v>
      </c>
      <c r="E31" s="33">
        <v>0</v>
      </c>
      <c r="F31" s="33">
        <v>0</v>
      </c>
      <c r="G31" s="33">
        <v>0</v>
      </c>
      <c r="H31" s="33">
        <v>0</v>
      </c>
      <c r="I31" s="33">
        <v>1.8400000000000034</v>
      </c>
      <c r="J31" s="33"/>
      <c r="K31" s="48">
        <v>0</v>
      </c>
      <c r="L31" s="56">
        <v>0</v>
      </c>
      <c r="M31" s="33">
        <v>0</v>
      </c>
      <c r="N31" s="33">
        <v>0</v>
      </c>
      <c r="O31" s="34">
        <v>0</v>
      </c>
      <c r="P31" s="33">
        <v>0</v>
      </c>
      <c r="Q31" s="34">
        <v>0.77000000000001023</v>
      </c>
      <c r="R31" s="33">
        <v>0</v>
      </c>
      <c r="S31" s="33">
        <v>1.0900000000000034</v>
      </c>
      <c r="T31" s="33">
        <v>1.2049999999999841</v>
      </c>
      <c r="U31" s="38">
        <v>2.1850000000000023</v>
      </c>
      <c r="V31" s="33">
        <v>0.90999999999999659</v>
      </c>
      <c r="W31" s="33">
        <v>0</v>
      </c>
      <c r="X31" s="34"/>
      <c r="Y31" s="34">
        <f t="shared" si="0"/>
        <v>0.23499999999999785</v>
      </c>
      <c r="Z31" s="34">
        <f t="shared" si="1"/>
        <v>0.65388888888889107</v>
      </c>
      <c r="AA31" s="52">
        <f t="shared" si="2"/>
        <v>0.88888888888888895</v>
      </c>
      <c r="AB31" s="54">
        <f t="shared" si="3"/>
        <v>2.1850000000000023</v>
      </c>
      <c r="AC31" s="2"/>
    </row>
    <row r="32" spans="1:29" ht="13.2" customHeight="1" x14ac:dyDescent="0.25">
      <c r="A32" s="3">
        <v>32</v>
      </c>
      <c r="B32" s="1"/>
      <c r="C32" s="31" t="s">
        <v>51</v>
      </c>
      <c r="D32" s="38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/>
      <c r="K32" s="48">
        <v>2.23</v>
      </c>
      <c r="L32" s="56">
        <v>1.9000000000000057</v>
      </c>
      <c r="M32" s="33">
        <v>6.1400000000000148</v>
      </c>
      <c r="N32" s="34">
        <v>0.85999999999998522</v>
      </c>
      <c r="O32" s="34">
        <v>0</v>
      </c>
      <c r="P32" s="33">
        <v>0.56000000000000227</v>
      </c>
      <c r="Q32" s="34">
        <v>1.5</v>
      </c>
      <c r="R32" s="34">
        <v>0</v>
      </c>
      <c r="S32" s="33">
        <v>3.6100000000000136</v>
      </c>
      <c r="T32" s="33">
        <v>1.9519999999999982</v>
      </c>
      <c r="U32" s="38">
        <v>0</v>
      </c>
      <c r="V32" s="33">
        <v>1.0879999999999939</v>
      </c>
      <c r="W32" s="33">
        <v>0</v>
      </c>
      <c r="X32" s="34"/>
      <c r="Y32" s="34">
        <f t="shared" si="0"/>
        <v>0.706666666666665</v>
      </c>
      <c r="Z32" s="34">
        <f t="shared" si="1"/>
        <v>1.2500000000000031</v>
      </c>
      <c r="AA32" s="52">
        <f t="shared" si="2"/>
        <v>1.9566666666666681</v>
      </c>
      <c r="AB32" s="54">
        <f t="shared" si="3"/>
        <v>6.1400000000000148</v>
      </c>
      <c r="AC32" s="2"/>
    </row>
    <row r="33" spans="1:29" ht="13.2" customHeight="1" x14ac:dyDescent="0.25">
      <c r="A33" s="3">
        <v>33</v>
      </c>
      <c r="B33" s="1"/>
      <c r="C33" s="31" t="s">
        <v>52</v>
      </c>
      <c r="D33" s="38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/>
      <c r="K33" s="48">
        <v>0</v>
      </c>
      <c r="L33" s="56">
        <v>0</v>
      </c>
      <c r="M33" s="33">
        <v>0.94999999999998863</v>
      </c>
      <c r="N33" s="33">
        <v>0.46999999999999886</v>
      </c>
      <c r="O33" s="34">
        <v>0.87000000000000455</v>
      </c>
      <c r="P33" s="33">
        <v>0.24000000000000909</v>
      </c>
      <c r="Q33" s="34">
        <v>4.1500000000000057</v>
      </c>
      <c r="R33" s="33">
        <v>0</v>
      </c>
      <c r="S33" s="33">
        <v>2.1099999999999852</v>
      </c>
      <c r="T33" s="33">
        <v>1.4590000000000032</v>
      </c>
      <c r="U33" s="38">
        <v>0</v>
      </c>
      <c r="V33" s="33">
        <v>0</v>
      </c>
      <c r="W33" s="33">
        <v>0</v>
      </c>
      <c r="X33" s="34"/>
      <c r="Y33" s="34">
        <f t="shared" si="0"/>
        <v>0.24100000000000124</v>
      </c>
      <c r="Z33" s="34">
        <f t="shared" si="1"/>
        <v>0.89777777777777601</v>
      </c>
      <c r="AA33" s="52">
        <f t="shared" si="2"/>
        <v>1.1387777777777772</v>
      </c>
      <c r="AB33" s="54">
        <f t="shared" si="3"/>
        <v>4.1500000000000057</v>
      </c>
      <c r="AC33" s="2"/>
    </row>
    <row r="34" spans="1:29" ht="13.2" customHeight="1" x14ac:dyDescent="0.25">
      <c r="A34" s="3">
        <v>34</v>
      </c>
      <c r="B34" s="1"/>
      <c r="C34" s="31" t="s">
        <v>75</v>
      </c>
      <c r="D34" s="38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/>
      <c r="K34" s="48">
        <v>0</v>
      </c>
      <c r="L34" s="56">
        <v>0</v>
      </c>
      <c r="M34" s="33">
        <v>0</v>
      </c>
      <c r="N34" s="33">
        <v>0</v>
      </c>
      <c r="O34" s="34">
        <v>0</v>
      </c>
      <c r="P34" s="33">
        <v>0</v>
      </c>
      <c r="Q34" s="34">
        <v>0</v>
      </c>
      <c r="R34" s="33">
        <v>0</v>
      </c>
      <c r="S34" s="33">
        <v>3.6099999999999852</v>
      </c>
      <c r="T34" s="33">
        <v>0</v>
      </c>
      <c r="U34" s="38">
        <v>1.1299999999999955</v>
      </c>
      <c r="V34" s="33">
        <v>0</v>
      </c>
      <c r="W34" s="33">
        <v>0.96000000000000796</v>
      </c>
      <c r="X34" s="34"/>
      <c r="Y34" s="34">
        <f t="shared" si="0"/>
        <v>0</v>
      </c>
      <c r="Z34" s="34">
        <f t="shared" si="1"/>
        <v>0.63333333333333208</v>
      </c>
      <c r="AA34" s="52">
        <f t="shared" si="2"/>
        <v>0.63333333333333208</v>
      </c>
      <c r="AB34" s="54">
        <f t="shared" si="3"/>
        <v>3.6099999999999852</v>
      </c>
      <c r="AC34" s="2"/>
    </row>
    <row r="35" spans="1:29" ht="13.2" customHeight="1" x14ac:dyDescent="0.25">
      <c r="A35" s="3">
        <v>35</v>
      </c>
      <c r="B35" s="1"/>
      <c r="C35" s="31" t="s">
        <v>76</v>
      </c>
      <c r="D35" s="38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/>
      <c r="K35" s="48">
        <v>0</v>
      </c>
      <c r="L35" s="56">
        <v>0</v>
      </c>
      <c r="M35" s="33">
        <v>0</v>
      </c>
      <c r="N35" s="33">
        <v>0</v>
      </c>
      <c r="O35" s="34">
        <v>0</v>
      </c>
      <c r="P35" s="33">
        <v>0</v>
      </c>
      <c r="Q35" s="34">
        <v>1.0200000000000102</v>
      </c>
      <c r="R35" s="33">
        <v>0</v>
      </c>
      <c r="S35" s="33">
        <v>0</v>
      </c>
      <c r="T35" s="33">
        <v>1.1299999999999955</v>
      </c>
      <c r="U35" s="38">
        <v>0</v>
      </c>
      <c r="V35" s="33">
        <v>0</v>
      </c>
      <c r="W35" s="33">
        <v>0</v>
      </c>
      <c r="X35" s="34"/>
      <c r="Y35" s="34">
        <f t="shared" si="0"/>
        <v>0.12555555555555506</v>
      </c>
      <c r="Z35" s="34">
        <f t="shared" si="1"/>
        <v>0.11333333333333447</v>
      </c>
      <c r="AA35" s="52">
        <f t="shared" si="2"/>
        <v>0.23888888888888954</v>
      </c>
      <c r="AB35" s="54">
        <f t="shared" si="3"/>
        <v>1.1299999999999955</v>
      </c>
      <c r="AC35" s="2"/>
    </row>
    <row r="36" spans="1:29" ht="13.2" customHeight="1" x14ac:dyDescent="0.25">
      <c r="A36" s="3">
        <v>36</v>
      </c>
      <c r="B36" s="1"/>
      <c r="C36" s="31" t="s">
        <v>77</v>
      </c>
      <c r="D36" s="38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/>
      <c r="K36" s="48">
        <v>0</v>
      </c>
      <c r="L36" s="56">
        <v>0</v>
      </c>
      <c r="M36" s="33">
        <v>1.1699999999999875</v>
      </c>
      <c r="N36" s="33">
        <v>0</v>
      </c>
      <c r="O36" s="34">
        <v>0</v>
      </c>
      <c r="P36" s="33">
        <v>0</v>
      </c>
      <c r="Q36" s="34">
        <v>0</v>
      </c>
      <c r="R36" s="33">
        <v>0</v>
      </c>
      <c r="S36" s="33">
        <v>0</v>
      </c>
      <c r="T36" s="33">
        <v>0.84200000000001296</v>
      </c>
      <c r="U36" s="38">
        <v>0</v>
      </c>
      <c r="V36" s="33">
        <v>0</v>
      </c>
      <c r="W36" s="33">
        <v>0</v>
      </c>
      <c r="X36" s="34"/>
      <c r="Y36" s="34">
        <f t="shared" si="0"/>
        <v>9.3555555555557002E-2</v>
      </c>
      <c r="Z36" s="34">
        <f t="shared" si="1"/>
        <v>0.12999999999999862</v>
      </c>
      <c r="AA36" s="52">
        <f t="shared" si="2"/>
        <v>0.22355555555555562</v>
      </c>
      <c r="AB36" s="54">
        <f t="shared" si="3"/>
        <v>1.1699999999999875</v>
      </c>
      <c r="AC36" s="2"/>
    </row>
    <row r="37" spans="1:29" ht="13.2" customHeight="1" x14ac:dyDescent="0.25">
      <c r="A37" s="3">
        <v>37</v>
      </c>
      <c r="B37" s="1"/>
      <c r="C37" s="31" t="s">
        <v>2</v>
      </c>
      <c r="D37" s="38">
        <v>1.8100000000000023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/>
      <c r="K37" s="48">
        <v>0</v>
      </c>
      <c r="L37" s="56">
        <v>0</v>
      </c>
      <c r="M37" s="33">
        <v>0</v>
      </c>
      <c r="N37" s="33">
        <v>0</v>
      </c>
      <c r="O37" s="34">
        <v>0</v>
      </c>
      <c r="P37" s="33">
        <v>0</v>
      </c>
      <c r="Q37" s="34">
        <v>0</v>
      </c>
      <c r="R37" s="33">
        <v>0</v>
      </c>
      <c r="S37" s="33">
        <v>0</v>
      </c>
      <c r="T37" s="33">
        <v>0</v>
      </c>
      <c r="U37" s="38">
        <v>0</v>
      </c>
      <c r="V37" s="33">
        <v>0</v>
      </c>
      <c r="W37" s="33">
        <v>0</v>
      </c>
      <c r="X37" s="34"/>
      <c r="Y37" s="34">
        <f t="shared" si="0"/>
        <v>0.20111111111111135</v>
      </c>
      <c r="Z37" s="34">
        <f t="shared" si="1"/>
        <v>0</v>
      </c>
      <c r="AA37" s="52">
        <f t="shared" si="2"/>
        <v>0.20111111111111135</v>
      </c>
      <c r="AB37" s="54">
        <f t="shared" si="3"/>
        <v>1.8100000000000023</v>
      </c>
      <c r="AC37" s="2"/>
    </row>
    <row r="38" spans="1:29" ht="13.2" customHeight="1" x14ac:dyDescent="0.25">
      <c r="A38" s="3">
        <v>38</v>
      </c>
      <c r="B38" s="1"/>
      <c r="C38" s="31" t="s">
        <v>105</v>
      </c>
      <c r="D38" s="38">
        <v>0</v>
      </c>
      <c r="E38" s="33">
        <v>0</v>
      </c>
      <c r="F38" s="33">
        <v>2.4900000000000091</v>
      </c>
      <c r="G38" s="33">
        <v>1.2000000000000171</v>
      </c>
      <c r="H38" s="33">
        <v>0</v>
      </c>
      <c r="I38" s="33">
        <v>1.7099999999999795</v>
      </c>
      <c r="J38" s="33"/>
      <c r="K38" s="48">
        <v>0</v>
      </c>
      <c r="L38" s="56">
        <v>0</v>
      </c>
      <c r="M38" s="33">
        <v>0.46999999999999886</v>
      </c>
      <c r="N38" s="33">
        <v>0</v>
      </c>
      <c r="O38" s="34">
        <v>0</v>
      </c>
      <c r="P38" s="33">
        <v>0</v>
      </c>
      <c r="Q38" s="34">
        <v>1.4399999999999977</v>
      </c>
      <c r="R38" s="33">
        <v>0</v>
      </c>
      <c r="S38" s="33">
        <v>0</v>
      </c>
      <c r="T38" s="33">
        <v>1.910000000000025</v>
      </c>
      <c r="U38" s="38">
        <v>0</v>
      </c>
      <c r="V38" s="33">
        <v>0</v>
      </c>
      <c r="W38" s="33">
        <v>0</v>
      </c>
      <c r="X38" s="34"/>
      <c r="Y38" s="34">
        <f t="shared" si="0"/>
        <v>0.4888888888888927</v>
      </c>
      <c r="Z38" s="34">
        <f t="shared" si="1"/>
        <v>0.53555555555555479</v>
      </c>
      <c r="AA38" s="52">
        <f t="shared" si="2"/>
        <v>1.0244444444444474</v>
      </c>
      <c r="AB38" s="54">
        <f t="shared" si="3"/>
        <v>2.4900000000000091</v>
      </c>
      <c r="AC38" s="2"/>
    </row>
    <row r="39" spans="1:29" ht="13.2" customHeight="1" x14ac:dyDescent="0.25">
      <c r="A39" s="3">
        <v>39</v>
      </c>
      <c r="B39" s="1"/>
      <c r="C39" s="31" t="s">
        <v>78</v>
      </c>
      <c r="D39" s="38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/>
      <c r="K39" s="48">
        <v>0</v>
      </c>
      <c r="L39" s="56">
        <v>0</v>
      </c>
      <c r="M39" s="33">
        <v>1.0699999999999932</v>
      </c>
      <c r="N39" s="33">
        <v>0</v>
      </c>
      <c r="O39" s="34">
        <v>0</v>
      </c>
      <c r="P39" s="33">
        <v>0</v>
      </c>
      <c r="Q39" s="34">
        <v>0</v>
      </c>
      <c r="R39" s="33">
        <v>0</v>
      </c>
      <c r="S39" s="33">
        <v>0</v>
      </c>
      <c r="T39" s="33">
        <v>1.0109999999999957</v>
      </c>
      <c r="U39" s="38">
        <v>0</v>
      </c>
      <c r="V39" s="33">
        <v>0</v>
      </c>
      <c r="W39" s="33">
        <v>3.429000000000002</v>
      </c>
      <c r="X39" s="34"/>
      <c r="Y39" s="34">
        <f t="shared" si="0"/>
        <v>0.11233333333333285</v>
      </c>
      <c r="Z39" s="34">
        <f t="shared" si="1"/>
        <v>0.49988888888888838</v>
      </c>
      <c r="AA39" s="52">
        <f t="shared" si="2"/>
        <v>0.61222222222222122</v>
      </c>
      <c r="AB39" s="54">
        <f t="shared" si="3"/>
        <v>3.429000000000002</v>
      </c>
      <c r="AC39" s="2"/>
    </row>
    <row r="40" spans="1:29" ht="13.2" customHeight="1" x14ac:dyDescent="0.25">
      <c r="A40" s="3">
        <v>40</v>
      </c>
      <c r="B40" s="1"/>
      <c r="C40" s="31" t="s">
        <v>79</v>
      </c>
      <c r="D40" s="38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/>
      <c r="K40" s="48">
        <v>0</v>
      </c>
      <c r="L40" s="56">
        <v>3.0099999999999909</v>
      </c>
      <c r="M40" s="33">
        <v>0</v>
      </c>
      <c r="N40" s="33">
        <v>0</v>
      </c>
      <c r="O40" s="34">
        <v>0.71999999999999886</v>
      </c>
      <c r="P40" s="33">
        <v>0</v>
      </c>
      <c r="Q40" s="34">
        <v>0</v>
      </c>
      <c r="R40" s="33">
        <v>0</v>
      </c>
      <c r="S40" s="33">
        <v>0</v>
      </c>
      <c r="T40" s="33">
        <v>0</v>
      </c>
      <c r="U40" s="38">
        <v>0</v>
      </c>
      <c r="V40" s="33">
        <v>0</v>
      </c>
      <c r="W40" s="33">
        <v>1</v>
      </c>
      <c r="X40" s="34"/>
      <c r="Y40" s="34">
        <f t="shared" si="0"/>
        <v>0.33444444444444343</v>
      </c>
      <c r="Z40" s="34">
        <f t="shared" si="1"/>
        <v>0.19111111111111098</v>
      </c>
      <c r="AA40" s="52">
        <f t="shared" si="2"/>
        <v>0.52555555555555444</v>
      </c>
      <c r="AB40" s="54">
        <f t="shared" si="3"/>
        <v>3.0099999999999909</v>
      </c>
      <c r="AC40" s="2"/>
    </row>
    <row r="41" spans="1:29" ht="13.2" customHeight="1" x14ac:dyDescent="0.25">
      <c r="A41" s="3">
        <v>41</v>
      </c>
      <c r="B41" s="1"/>
      <c r="C41" s="31" t="s">
        <v>3</v>
      </c>
      <c r="D41" s="38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/>
      <c r="K41" s="48">
        <v>0</v>
      </c>
      <c r="L41" s="56">
        <v>0</v>
      </c>
      <c r="M41" s="33">
        <v>0</v>
      </c>
      <c r="N41" s="33">
        <v>0</v>
      </c>
      <c r="O41" s="34">
        <v>0</v>
      </c>
      <c r="P41" s="33">
        <v>0</v>
      </c>
      <c r="Q41" s="34">
        <v>0</v>
      </c>
      <c r="R41" s="33">
        <v>0</v>
      </c>
      <c r="S41" s="33">
        <v>0</v>
      </c>
      <c r="T41" s="33">
        <v>0</v>
      </c>
      <c r="U41" s="38">
        <v>0</v>
      </c>
      <c r="V41" s="33">
        <v>0</v>
      </c>
      <c r="W41" s="33">
        <v>0</v>
      </c>
      <c r="X41" s="34"/>
      <c r="Y41" s="34">
        <f t="shared" si="0"/>
        <v>0</v>
      </c>
      <c r="Z41" s="34">
        <f t="shared" si="1"/>
        <v>0</v>
      </c>
      <c r="AA41" s="52">
        <f t="shared" si="2"/>
        <v>0</v>
      </c>
      <c r="AB41" s="54">
        <f t="shared" si="3"/>
        <v>0</v>
      </c>
      <c r="AC41" s="2"/>
    </row>
    <row r="42" spans="1:29" ht="13.2" customHeight="1" x14ac:dyDescent="0.25">
      <c r="A42" s="3">
        <v>42</v>
      </c>
      <c r="B42" s="1"/>
      <c r="C42" s="31" t="s">
        <v>4</v>
      </c>
      <c r="D42" s="38"/>
      <c r="E42" s="33"/>
      <c r="F42" s="34"/>
      <c r="G42" s="34"/>
      <c r="H42" s="34"/>
      <c r="I42" s="34"/>
      <c r="J42" s="34"/>
      <c r="K42" s="50"/>
      <c r="L42" s="56"/>
      <c r="M42" s="56"/>
      <c r="N42" s="56"/>
      <c r="O42" s="58"/>
      <c r="P42" s="58"/>
      <c r="Q42" s="58"/>
      <c r="R42" s="58"/>
      <c r="S42" s="33"/>
      <c r="T42" s="33"/>
      <c r="U42" s="38"/>
      <c r="V42" s="33"/>
      <c r="W42" s="33"/>
      <c r="X42" s="34"/>
      <c r="Y42" s="34"/>
      <c r="Z42" s="34"/>
      <c r="AA42" s="52"/>
      <c r="AB42" s="54"/>
      <c r="AC42" s="2"/>
    </row>
    <row r="43" spans="1:29" ht="13.2" customHeight="1" x14ac:dyDescent="0.25">
      <c r="A43" s="3">
        <v>43</v>
      </c>
      <c r="B43" s="1"/>
      <c r="C43" s="31" t="s">
        <v>4</v>
      </c>
      <c r="D43" s="38"/>
      <c r="E43" s="33"/>
      <c r="F43" s="34"/>
      <c r="G43" s="34"/>
      <c r="H43" s="34"/>
      <c r="I43" s="34"/>
      <c r="J43" s="34"/>
      <c r="K43" s="50"/>
      <c r="L43" s="56"/>
      <c r="M43" s="56"/>
      <c r="N43" s="56"/>
      <c r="O43" s="58"/>
      <c r="P43" s="58"/>
      <c r="Q43" s="58"/>
      <c r="R43" s="58"/>
      <c r="S43" s="62"/>
      <c r="T43" s="62"/>
      <c r="U43" s="99"/>
      <c r="V43" s="62"/>
      <c r="W43" s="62"/>
      <c r="X43" s="34"/>
      <c r="Y43" s="34"/>
      <c r="Z43" s="34"/>
      <c r="AA43" s="52"/>
      <c r="AB43" s="54"/>
      <c r="AC43" s="2"/>
    </row>
    <row r="44" spans="1:29" ht="13.2" customHeight="1" x14ac:dyDescent="0.25">
      <c r="A44" s="3">
        <v>44</v>
      </c>
      <c r="B44" s="1"/>
      <c r="C44" s="31" t="s">
        <v>4</v>
      </c>
      <c r="D44" s="38"/>
      <c r="E44" s="33"/>
      <c r="F44" s="34"/>
      <c r="G44" s="34"/>
      <c r="H44" s="34"/>
      <c r="I44" s="34"/>
      <c r="J44" s="34"/>
      <c r="K44" s="50"/>
      <c r="L44" s="56"/>
      <c r="M44" s="56"/>
      <c r="N44" s="56"/>
      <c r="O44" s="34"/>
      <c r="P44" s="34"/>
      <c r="Q44" s="34"/>
      <c r="R44" s="34"/>
      <c r="S44" s="62"/>
      <c r="T44" s="62"/>
      <c r="U44" s="99"/>
      <c r="V44" s="62"/>
      <c r="W44" s="62"/>
      <c r="X44" s="34"/>
      <c r="Y44" s="34"/>
      <c r="Z44" s="34"/>
      <c r="AA44" s="52"/>
      <c r="AB44" s="54"/>
      <c r="AC44" s="2"/>
    </row>
    <row r="45" spans="1:29" ht="13.2" customHeight="1" x14ac:dyDescent="0.25">
      <c r="A45" s="3">
        <v>45</v>
      </c>
      <c r="B45" s="1"/>
      <c r="C45" s="31" t="s">
        <v>53</v>
      </c>
      <c r="D45" s="38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/>
      <c r="K45" s="33">
        <v>5.7</v>
      </c>
      <c r="L45" s="56">
        <v>2.1899999999999977</v>
      </c>
      <c r="M45" s="33">
        <v>0</v>
      </c>
      <c r="N45" s="33">
        <v>0</v>
      </c>
      <c r="O45" s="34">
        <v>0</v>
      </c>
      <c r="P45" s="33">
        <v>0</v>
      </c>
      <c r="Q45" s="34">
        <v>1.2900000000000205</v>
      </c>
      <c r="R45" s="33">
        <v>1.5500000000000114</v>
      </c>
      <c r="S45" s="33">
        <v>1.9799999999999613</v>
      </c>
      <c r="T45" s="33">
        <v>0</v>
      </c>
      <c r="U45" s="38">
        <v>0</v>
      </c>
      <c r="V45" s="33">
        <v>0.81999999999999318</v>
      </c>
      <c r="W45" s="33">
        <v>0</v>
      </c>
      <c r="X45" s="34"/>
      <c r="Y45" s="34">
        <f t="shared" ref="Y45:Y89" si="4">(D45+F45+H45+L45+N45+P45+R45+T45+V45)/9</f>
        <v>0.50666666666666693</v>
      </c>
      <c r="Z45" s="34">
        <f t="shared" ref="Z45:Z89" si="5">(E45+G45+I45+M45+O45+Q45+S45+U45+W45)/9</f>
        <v>0.36333333333333129</v>
      </c>
      <c r="AA45" s="52">
        <f t="shared" ref="AA45:AA89" si="6">Y45+Z45</f>
        <v>0.86999999999999822</v>
      </c>
      <c r="AB45" s="54">
        <f t="shared" ref="AB45:AB89" si="7">MAX(D45:I45,L45:W45)</f>
        <v>2.1899999999999977</v>
      </c>
      <c r="AC45" s="2"/>
    </row>
    <row r="46" spans="1:29" ht="13.2" customHeight="1" x14ac:dyDescent="0.25">
      <c r="A46" s="3">
        <v>46</v>
      </c>
      <c r="B46" s="1"/>
      <c r="C46" s="31" t="s">
        <v>5</v>
      </c>
      <c r="D46" s="38">
        <v>1.3999999999999773</v>
      </c>
      <c r="E46" s="33">
        <v>0</v>
      </c>
      <c r="F46" s="33">
        <v>0.8900000000000432</v>
      </c>
      <c r="G46" s="33">
        <v>0.57999999999998408</v>
      </c>
      <c r="H46" s="33">
        <v>0</v>
      </c>
      <c r="I46" s="33">
        <v>0</v>
      </c>
      <c r="J46" s="33"/>
      <c r="K46" s="48">
        <v>4.47</v>
      </c>
      <c r="L46" s="56">
        <v>0</v>
      </c>
      <c r="M46" s="33">
        <v>0</v>
      </c>
      <c r="N46" s="33">
        <v>0</v>
      </c>
      <c r="O46" s="34">
        <v>0</v>
      </c>
      <c r="P46" s="33">
        <v>0</v>
      </c>
      <c r="Q46" s="34">
        <v>3.6400000000000432</v>
      </c>
      <c r="R46" s="33">
        <v>0</v>
      </c>
      <c r="S46" s="33">
        <v>1.6699999999999591</v>
      </c>
      <c r="T46" s="33">
        <v>0.96199999999998909</v>
      </c>
      <c r="U46" s="38">
        <v>3.4879999999999995</v>
      </c>
      <c r="V46" s="33">
        <v>0</v>
      </c>
      <c r="W46" s="33">
        <v>0.96000000000003638</v>
      </c>
      <c r="X46" s="34"/>
      <c r="Y46" s="34">
        <f t="shared" si="4"/>
        <v>0.36133333333333439</v>
      </c>
      <c r="Z46" s="34">
        <f t="shared" si="5"/>
        <v>1.1486666666666692</v>
      </c>
      <c r="AA46" s="52">
        <f t="shared" si="6"/>
        <v>1.5100000000000036</v>
      </c>
      <c r="AB46" s="54">
        <f t="shared" si="7"/>
        <v>3.6400000000000432</v>
      </c>
      <c r="AC46" s="2"/>
    </row>
    <row r="47" spans="1:29" ht="13.2" customHeight="1" x14ac:dyDescent="0.25">
      <c r="A47" s="3">
        <v>47</v>
      </c>
      <c r="B47" s="1"/>
      <c r="C47" s="31" t="s">
        <v>54</v>
      </c>
      <c r="D47" s="38">
        <v>0</v>
      </c>
      <c r="E47" s="33">
        <v>1.6800000000000068</v>
      </c>
      <c r="F47" s="33">
        <v>0</v>
      </c>
      <c r="G47" s="33">
        <v>0</v>
      </c>
      <c r="H47" s="33">
        <v>0</v>
      </c>
      <c r="I47" s="33">
        <v>3.6200000000000045</v>
      </c>
      <c r="J47" s="33"/>
      <c r="K47" s="48">
        <v>2.35</v>
      </c>
      <c r="L47" s="56">
        <v>0</v>
      </c>
      <c r="M47" s="33">
        <v>0.62999999999999545</v>
      </c>
      <c r="N47" s="33">
        <v>0</v>
      </c>
      <c r="O47" s="34">
        <v>0</v>
      </c>
      <c r="P47" s="33">
        <v>4.4799999999999613</v>
      </c>
      <c r="Q47" s="34">
        <v>1.1700000000000159</v>
      </c>
      <c r="R47" s="34">
        <v>0</v>
      </c>
      <c r="S47" s="33">
        <v>0</v>
      </c>
      <c r="T47" s="33">
        <v>0.93599999999997863</v>
      </c>
      <c r="U47" s="38">
        <v>5.4340000000000259</v>
      </c>
      <c r="V47" s="33">
        <v>0</v>
      </c>
      <c r="W47" s="33">
        <v>0</v>
      </c>
      <c r="X47" s="34"/>
      <c r="Y47" s="34">
        <f t="shared" si="4"/>
        <v>0.60177777777777108</v>
      </c>
      <c r="Z47" s="34">
        <f t="shared" si="5"/>
        <v>1.392666666666672</v>
      </c>
      <c r="AA47" s="52">
        <f t="shared" si="6"/>
        <v>1.9944444444444431</v>
      </c>
      <c r="AB47" s="54">
        <f t="shared" si="7"/>
        <v>5.4340000000000259</v>
      </c>
      <c r="AC47" s="2"/>
    </row>
    <row r="48" spans="1:29" ht="13.2" customHeight="1" x14ac:dyDescent="0.25">
      <c r="A48" s="3">
        <v>48</v>
      </c>
      <c r="B48" s="1"/>
      <c r="C48" s="31" t="s">
        <v>6</v>
      </c>
      <c r="D48" s="38">
        <v>0</v>
      </c>
      <c r="E48" s="33">
        <v>0</v>
      </c>
      <c r="F48" s="33">
        <v>2.4200000000000159</v>
      </c>
      <c r="G48" s="33">
        <v>1.1599999999999682</v>
      </c>
      <c r="H48" s="33">
        <v>0</v>
      </c>
      <c r="I48" s="33">
        <v>1.6000000000000227</v>
      </c>
      <c r="J48" s="33"/>
      <c r="K48" s="33">
        <v>2.23</v>
      </c>
      <c r="L48" s="56">
        <v>0</v>
      </c>
      <c r="M48" s="33">
        <v>1.7200000000000273</v>
      </c>
      <c r="N48" s="33">
        <v>0</v>
      </c>
      <c r="O48" s="34">
        <v>0</v>
      </c>
      <c r="P48" s="33">
        <v>0</v>
      </c>
      <c r="Q48" s="34">
        <v>0</v>
      </c>
      <c r="R48" s="33">
        <v>0</v>
      </c>
      <c r="S48" s="33">
        <v>0</v>
      </c>
      <c r="T48" s="33">
        <v>0</v>
      </c>
      <c r="U48" s="38">
        <v>5.1299999999999955</v>
      </c>
      <c r="V48" s="33">
        <v>0</v>
      </c>
      <c r="W48" s="33">
        <v>2.4399999999999977</v>
      </c>
      <c r="X48" s="34"/>
      <c r="Y48" s="34">
        <f t="shared" si="4"/>
        <v>0.26888888888889068</v>
      </c>
      <c r="Z48" s="34">
        <f t="shared" si="5"/>
        <v>1.3388888888888901</v>
      </c>
      <c r="AA48" s="52">
        <f t="shared" si="6"/>
        <v>1.6077777777777809</v>
      </c>
      <c r="AB48" s="54">
        <f t="shared" si="7"/>
        <v>5.1299999999999955</v>
      </c>
      <c r="AC48" s="2"/>
    </row>
    <row r="49" spans="1:29" ht="13.2" customHeight="1" x14ac:dyDescent="0.25">
      <c r="A49" s="3">
        <v>49</v>
      </c>
      <c r="B49" s="1"/>
      <c r="C49" s="31" t="s">
        <v>99</v>
      </c>
      <c r="D49" s="38">
        <v>0</v>
      </c>
      <c r="E49" s="33">
        <v>2.6400000000000432</v>
      </c>
      <c r="F49" s="33">
        <v>0</v>
      </c>
      <c r="G49" s="33">
        <v>3.0399999999999636</v>
      </c>
      <c r="H49" s="33">
        <v>0</v>
      </c>
      <c r="I49" s="33">
        <v>2.2100000000000364</v>
      </c>
      <c r="J49" s="33"/>
      <c r="K49" s="33">
        <v>0</v>
      </c>
      <c r="L49" s="56">
        <v>3.1999999999999886</v>
      </c>
      <c r="M49" s="33">
        <v>3.4900000000000091</v>
      </c>
      <c r="N49" s="33">
        <v>0</v>
      </c>
      <c r="O49" s="34">
        <v>0</v>
      </c>
      <c r="P49" s="33">
        <v>0</v>
      </c>
      <c r="Q49" s="34">
        <v>0</v>
      </c>
      <c r="R49" s="33">
        <v>1.3799999999999955</v>
      </c>
      <c r="S49" s="33">
        <v>0</v>
      </c>
      <c r="T49" s="33">
        <v>0</v>
      </c>
      <c r="U49" s="38">
        <v>0</v>
      </c>
      <c r="V49" s="33">
        <v>0</v>
      </c>
      <c r="W49" s="33">
        <v>0</v>
      </c>
      <c r="X49" s="34"/>
      <c r="Y49" s="34">
        <f t="shared" si="4"/>
        <v>0.50888888888888717</v>
      </c>
      <c r="Z49" s="34">
        <f t="shared" si="5"/>
        <v>1.2644444444444503</v>
      </c>
      <c r="AA49" s="52">
        <f t="shared" si="6"/>
        <v>1.7733333333333374</v>
      </c>
      <c r="AB49" s="54">
        <f t="shared" si="7"/>
        <v>3.4900000000000091</v>
      </c>
      <c r="AC49" s="2"/>
    </row>
    <row r="50" spans="1:29" ht="13.2" customHeight="1" x14ac:dyDescent="0.25">
      <c r="A50" s="3">
        <v>50</v>
      </c>
      <c r="B50" s="1"/>
      <c r="C50" s="31" t="s">
        <v>7</v>
      </c>
      <c r="D50" s="38">
        <v>0</v>
      </c>
      <c r="E50" s="33">
        <v>1.4399999999999977</v>
      </c>
      <c r="F50" s="33">
        <v>1.6400000000000148</v>
      </c>
      <c r="G50" s="33">
        <v>0</v>
      </c>
      <c r="H50" s="33">
        <v>0</v>
      </c>
      <c r="I50" s="33">
        <v>1.7199999999999989</v>
      </c>
      <c r="J50" s="33"/>
      <c r="K50" s="48">
        <v>0</v>
      </c>
      <c r="L50" s="56">
        <v>1.1799999999999784</v>
      </c>
      <c r="M50" s="33">
        <v>0.92000000000001592</v>
      </c>
      <c r="N50" s="33">
        <v>0</v>
      </c>
      <c r="O50" s="34">
        <v>3.7699999999999818</v>
      </c>
      <c r="P50" s="33">
        <v>0</v>
      </c>
      <c r="Q50" s="34">
        <v>1.5400000000000205</v>
      </c>
      <c r="R50" s="33">
        <v>1.3799999999999955</v>
      </c>
      <c r="S50" s="33">
        <v>0</v>
      </c>
      <c r="T50" s="33">
        <v>1.1639999999999873</v>
      </c>
      <c r="U50" s="38">
        <v>0</v>
      </c>
      <c r="V50" s="33">
        <v>0</v>
      </c>
      <c r="W50" s="33">
        <v>0.36599999999998545</v>
      </c>
      <c r="X50" s="34"/>
      <c r="Y50" s="34">
        <f t="shared" si="4"/>
        <v>0.59599999999999731</v>
      </c>
      <c r="Z50" s="34">
        <f t="shared" si="5"/>
        <v>1.0840000000000001</v>
      </c>
      <c r="AA50" s="52">
        <f t="shared" si="6"/>
        <v>1.6799999999999975</v>
      </c>
      <c r="AB50" s="54">
        <f t="shared" si="7"/>
        <v>3.7699999999999818</v>
      </c>
      <c r="AC50" s="2"/>
    </row>
    <row r="51" spans="1:29" ht="13.2" customHeight="1" x14ac:dyDescent="0.25">
      <c r="A51" s="3">
        <v>51</v>
      </c>
      <c r="B51" s="1"/>
      <c r="C51" s="31" t="s">
        <v>106</v>
      </c>
      <c r="D51" s="38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/>
      <c r="K51" s="48">
        <v>0</v>
      </c>
      <c r="L51" s="56">
        <v>0</v>
      </c>
      <c r="M51" s="33">
        <v>0</v>
      </c>
      <c r="N51" s="33">
        <v>0</v>
      </c>
      <c r="O51" s="34">
        <v>0</v>
      </c>
      <c r="P51" s="33">
        <v>0</v>
      </c>
      <c r="Q51" s="34">
        <v>0</v>
      </c>
      <c r="R51" s="33">
        <v>0</v>
      </c>
      <c r="S51" s="33">
        <v>0</v>
      </c>
      <c r="T51" s="33">
        <v>0</v>
      </c>
      <c r="U51" s="38">
        <v>0</v>
      </c>
      <c r="V51" s="33">
        <v>0</v>
      </c>
      <c r="W51" s="33">
        <v>0</v>
      </c>
      <c r="X51" s="34"/>
      <c r="Y51" s="34">
        <f t="shared" si="4"/>
        <v>0</v>
      </c>
      <c r="Z51" s="34">
        <f t="shared" si="5"/>
        <v>0</v>
      </c>
      <c r="AA51" s="52">
        <f t="shared" si="6"/>
        <v>0</v>
      </c>
      <c r="AB51" s="54">
        <f t="shared" si="7"/>
        <v>0</v>
      </c>
      <c r="AC51" s="2"/>
    </row>
    <row r="52" spans="1:29" ht="13.2" customHeight="1" x14ac:dyDescent="0.25">
      <c r="A52" s="3">
        <v>52</v>
      </c>
      <c r="B52" s="1"/>
      <c r="C52" s="31" t="s">
        <v>55</v>
      </c>
      <c r="D52" s="38">
        <v>0</v>
      </c>
      <c r="E52" s="33">
        <v>0</v>
      </c>
      <c r="F52" s="33">
        <v>3.2800000000000011</v>
      </c>
      <c r="G52" s="33">
        <v>0</v>
      </c>
      <c r="H52" s="33">
        <v>0</v>
      </c>
      <c r="I52" s="33">
        <v>1.8899999999999864</v>
      </c>
      <c r="J52" s="33"/>
      <c r="K52" s="48">
        <v>5.67</v>
      </c>
      <c r="L52" s="56">
        <v>0</v>
      </c>
      <c r="M52" s="33">
        <v>4.7599999999999909</v>
      </c>
      <c r="N52" s="34">
        <v>0</v>
      </c>
      <c r="O52" s="34">
        <v>1.6800000000000068</v>
      </c>
      <c r="P52" s="33">
        <v>0.58999999999997499</v>
      </c>
      <c r="Q52" s="34">
        <v>2.1000000000000227</v>
      </c>
      <c r="R52" s="34">
        <v>0</v>
      </c>
      <c r="S52" s="33">
        <v>0</v>
      </c>
      <c r="T52" s="33">
        <v>0</v>
      </c>
      <c r="U52" s="38">
        <v>0</v>
      </c>
      <c r="V52" s="33">
        <v>0</v>
      </c>
      <c r="W52" s="33">
        <v>1.5199999999999818</v>
      </c>
      <c r="X52" s="34"/>
      <c r="Y52" s="34">
        <f t="shared" si="4"/>
        <v>0.42999999999999733</v>
      </c>
      <c r="Z52" s="34">
        <f t="shared" si="5"/>
        <v>1.3277777777777766</v>
      </c>
      <c r="AA52" s="52">
        <f t="shared" si="6"/>
        <v>1.7577777777777739</v>
      </c>
      <c r="AB52" s="54">
        <f t="shared" si="7"/>
        <v>4.7599999999999909</v>
      </c>
      <c r="AC52" s="2"/>
    </row>
    <row r="53" spans="1:29" ht="13.2" customHeight="1" x14ac:dyDescent="0.25">
      <c r="A53" s="3">
        <v>53</v>
      </c>
      <c r="B53" s="1"/>
      <c r="C53" s="31" t="s">
        <v>8</v>
      </c>
      <c r="D53" s="38">
        <v>0</v>
      </c>
      <c r="E53" s="33">
        <v>0</v>
      </c>
      <c r="F53" s="33">
        <v>0</v>
      </c>
      <c r="G53" s="33">
        <v>0</v>
      </c>
      <c r="H53" s="33">
        <v>3.86</v>
      </c>
      <c r="I53" s="33">
        <v>2.6800000000000068</v>
      </c>
      <c r="J53" s="33"/>
      <c r="K53" s="48">
        <v>4.18</v>
      </c>
      <c r="L53" s="56">
        <v>1.8000000000000114</v>
      </c>
      <c r="M53" s="33">
        <v>2.6100000000000136</v>
      </c>
      <c r="N53" s="33">
        <v>0</v>
      </c>
      <c r="O53" s="34">
        <v>0</v>
      </c>
      <c r="P53" s="33">
        <v>0</v>
      </c>
      <c r="Q53" s="34">
        <v>6.839999999999975</v>
      </c>
      <c r="R53" s="34">
        <v>0</v>
      </c>
      <c r="S53" s="33">
        <v>2.7300000000000182</v>
      </c>
      <c r="T53" s="33">
        <v>2.1749999999999545</v>
      </c>
      <c r="U53" s="38">
        <v>0</v>
      </c>
      <c r="V53" s="33">
        <v>0</v>
      </c>
      <c r="W53" s="33">
        <v>6.5050000000000523</v>
      </c>
      <c r="X53" s="34"/>
      <c r="Y53" s="34">
        <f t="shared" si="4"/>
        <v>0.87055555555555175</v>
      </c>
      <c r="Z53" s="34">
        <f t="shared" si="5"/>
        <v>2.3738888888888963</v>
      </c>
      <c r="AA53" s="52">
        <f t="shared" si="6"/>
        <v>3.244444444444448</v>
      </c>
      <c r="AB53" s="54">
        <f t="shared" si="7"/>
        <v>6.839999999999975</v>
      </c>
      <c r="AC53" s="2"/>
    </row>
    <row r="54" spans="1:29" ht="13.2" customHeight="1" x14ac:dyDescent="0.25">
      <c r="A54" s="3">
        <v>54</v>
      </c>
      <c r="B54" s="1"/>
      <c r="C54" s="31" t="s">
        <v>80</v>
      </c>
      <c r="D54" s="38">
        <v>0</v>
      </c>
      <c r="E54" s="33">
        <v>2.0199999999999818</v>
      </c>
      <c r="F54" s="33">
        <v>0</v>
      </c>
      <c r="G54" s="33">
        <v>0</v>
      </c>
      <c r="H54" s="33">
        <v>0</v>
      </c>
      <c r="I54" s="33">
        <v>0</v>
      </c>
      <c r="J54" s="33"/>
      <c r="K54" s="48">
        <v>6.92</v>
      </c>
      <c r="L54" s="56">
        <v>0</v>
      </c>
      <c r="M54" s="33">
        <v>0</v>
      </c>
      <c r="N54" s="33">
        <v>1.8999999999999773</v>
      </c>
      <c r="O54" s="34">
        <v>1.3500000000000227</v>
      </c>
      <c r="P54" s="33">
        <v>0.44999999999998863</v>
      </c>
      <c r="Q54" s="34">
        <v>2.7099999999999795</v>
      </c>
      <c r="R54" s="34">
        <v>0</v>
      </c>
      <c r="S54" s="33">
        <v>2.7800000000000296</v>
      </c>
      <c r="T54" s="33">
        <v>0</v>
      </c>
      <c r="U54" s="38">
        <v>1.3000000000000114</v>
      </c>
      <c r="V54" s="33">
        <v>0</v>
      </c>
      <c r="W54" s="33">
        <v>8.3299999999999841</v>
      </c>
      <c r="X54" s="34"/>
      <c r="Y54" s="34">
        <f t="shared" si="4"/>
        <v>0.2611111111111073</v>
      </c>
      <c r="Z54" s="34">
        <f t="shared" si="5"/>
        <v>2.0544444444444454</v>
      </c>
      <c r="AA54" s="52">
        <f t="shared" si="6"/>
        <v>2.3155555555555525</v>
      </c>
      <c r="AB54" s="54">
        <f t="shared" si="7"/>
        <v>8.3299999999999841</v>
      </c>
      <c r="AC54" s="2"/>
    </row>
    <row r="55" spans="1:29" ht="13.2" customHeight="1" x14ac:dyDescent="0.25">
      <c r="A55" s="3">
        <v>55</v>
      </c>
      <c r="B55" s="1"/>
      <c r="C55" s="31" t="s">
        <v>9</v>
      </c>
      <c r="D55" s="38">
        <v>1.7899999999999636</v>
      </c>
      <c r="E55" s="33">
        <v>2.3299999999999841</v>
      </c>
      <c r="F55" s="33">
        <v>0</v>
      </c>
      <c r="G55" s="33">
        <v>0</v>
      </c>
      <c r="H55" s="33">
        <v>0</v>
      </c>
      <c r="I55" s="33">
        <v>3.1200000000000045</v>
      </c>
      <c r="J55" s="33"/>
      <c r="K55" s="48">
        <v>0</v>
      </c>
      <c r="L55" s="56">
        <v>3.5300000000000296</v>
      </c>
      <c r="M55" s="33">
        <v>3.4300000000000068</v>
      </c>
      <c r="N55" s="33">
        <v>0</v>
      </c>
      <c r="O55" s="34">
        <v>2.3299999999999841</v>
      </c>
      <c r="P55" s="33">
        <v>0</v>
      </c>
      <c r="Q55" s="34">
        <v>1.9800000000000182</v>
      </c>
      <c r="R55" s="34">
        <v>0</v>
      </c>
      <c r="S55" s="33">
        <v>1.2999999999999545</v>
      </c>
      <c r="T55" s="33">
        <v>0</v>
      </c>
      <c r="U55" s="38">
        <v>0</v>
      </c>
      <c r="V55" s="33">
        <v>1.0100000000000477</v>
      </c>
      <c r="W55" s="33">
        <v>0</v>
      </c>
      <c r="X55" s="34"/>
      <c r="Y55" s="34">
        <f t="shared" si="4"/>
        <v>0.70333333333333792</v>
      </c>
      <c r="Z55" s="34">
        <f t="shared" si="5"/>
        <v>1.6099999999999948</v>
      </c>
      <c r="AA55" s="52">
        <f t="shared" si="6"/>
        <v>2.3133333333333326</v>
      </c>
      <c r="AB55" s="54">
        <f t="shared" si="7"/>
        <v>3.5300000000000296</v>
      </c>
      <c r="AC55" s="2"/>
    </row>
    <row r="56" spans="1:29" ht="13.2" customHeight="1" x14ac:dyDescent="0.25">
      <c r="A56" s="3">
        <v>56</v>
      </c>
      <c r="B56" s="1"/>
      <c r="C56" s="31" t="s">
        <v>81</v>
      </c>
      <c r="D56" s="38">
        <v>0</v>
      </c>
      <c r="E56" s="33">
        <v>3.2100000000000364</v>
      </c>
      <c r="F56" s="33">
        <v>0</v>
      </c>
      <c r="G56" s="33">
        <v>0</v>
      </c>
      <c r="H56" s="33">
        <v>0</v>
      </c>
      <c r="I56" s="33">
        <v>0</v>
      </c>
      <c r="J56" s="33"/>
      <c r="K56" s="48">
        <v>0</v>
      </c>
      <c r="L56" s="56">
        <v>1.6100000000000136</v>
      </c>
      <c r="M56" s="33">
        <v>0</v>
      </c>
      <c r="N56" s="33">
        <v>0</v>
      </c>
      <c r="O56" s="34">
        <v>0</v>
      </c>
      <c r="P56" s="33">
        <v>0</v>
      </c>
      <c r="Q56" s="34">
        <v>9.4599999999999795</v>
      </c>
      <c r="R56" s="34">
        <v>0</v>
      </c>
      <c r="S56" s="33">
        <v>0</v>
      </c>
      <c r="T56" s="33">
        <v>0</v>
      </c>
      <c r="U56" s="38">
        <v>0</v>
      </c>
      <c r="V56" s="33">
        <v>0</v>
      </c>
      <c r="W56" s="33">
        <v>10.300000000000011</v>
      </c>
      <c r="X56" s="34"/>
      <c r="Y56" s="34">
        <f t="shared" si="4"/>
        <v>0.1788888888888904</v>
      </c>
      <c r="Z56" s="34">
        <f t="shared" si="5"/>
        <v>2.5522222222222251</v>
      </c>
      <c r="AA56" s="52">
        <f t="shared" si="6"/>
        <v>2.7311111111111153</v>
      </c>
      <c r="AB56" s="54">
        <f t="shared" si="7"/>
        <v>10.300000000000011</v>
      </c>
      <c r="AC56" s="2"/>
    </row>
    <row r="57" spans="1:29" ht="13.2" customHeight="1" x14ac:dyDescent="0.25">
      <c r="A57" s="3">
        <v>57</v>
      </c>
      <c r="B57" s="1"/>
      <c r="C57" s="31" t="s">
        <v>82</v>
      </c>
      <c r="D57" s="38">
        <v>0</v>
      </c>
      <c r="E57" s="33">
        <v>0</v>
      </c>
      <c r="F57" s="33">
        <v>0</v>
      </c>
      <c r="G57" s="33">
        <v>0</v>
      </c>
      <c r="H57" s="33">
        <v>0</v>
      </c>
      <c r="I57" s="33">
        <v>6.9800000000000182</v>
      </c>
      <c r="J57" s="33"/>
      <c r="K57" s="48">
        <v>0</v>
      </c>
      <c r="L57" s="58">
        <v>0</v>
      </c>
      <c r="M57" s="33">
        <v>1.7400000000000091</v>
      </c>
      <c r="N57" s="33">
        <v>0</v>
      </c>
      <c r="O57" s="34">
        <v>0</v>
      </c>
      <c r="P57" s="33">
        <v>3.3199999999999932</v>
      </c>
      <c r="Q57" s="34">
        <v>2.7300000000000182</v>
      </c>
      <c r="R57" s="34">
        <v>0</v>
      </c>
      <c r="S57" s="33">
        <v>0</v>
      </c>
      <c r="T57" s="33">
        <v>0</v>
      </c>
      <c r="U57" s="38">
        <v>0.77999999999997272</v>
      </c>
      <c r="V57" s="33">
        <v>0</v>
      </c>
      <c r="W57" s="33">
        <v>0.80000000000001137</v>
      </c>
      <c r="X57" s="34"/>
      <c r="Y57" s="34">
        <f t="shared" si="4"/>
        <v>0.36888888888888816</v>
      </c>
      <c r="Z57" s="34">
        <f t="shared" si="5"/>
        <v>1.4477777777777812</v>
      </c>
      <c r="AA57" s="52">
        <f t="shared" si="6"/>
        <v>1.8166666666666693</v>
      </c>
      <c r="AB57" s="54">
        <f t="shared" si="7"/>
        <v>6.9800000000000182</v>
      </c>
      <c r="AC57" s="2"/>
    </row>
    <row r="58" spans="1:29" ht="13.2" customHeight="1" x14ac:dyDescent="0.25">
      <c r="A58" s="3">
        <v>58</v>
      </c>
      <c r="B58" s="1"/>
      <c r="C58" s="31" t="s">
        <v>82</v>
      </c>
      <c r="D58" s="38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0.51999999999998181</v>
      </c>
      <c r="J58" s="33"/>
      <c r="K58" s="48">
        <v>0</v>
      </c>
      <c r="L58" s="56">
        <v>0</v>
      </c>
      <c r="M58" s="33">
        <v>1.2300000000000182</v>
      </c>
      <c r="N58" s="33">
        <v>0</v>
      </c>
      <c r="O58" s="34">
        <v>0</v>
      </c>
      <c r="P58" s="33">
        <v>0.15999999999996817</v>
      </c>
      <c r="Q58" s="34">
        <v>4.160000000000025</v>
      </c>
      <c r="R58" s="34">
        <v>0</v>
      </c>
      <c r="S58" s="33">
        <v>1.589999999999975</v>
      </c>
      <c r="T58" s="33">
        <v>0</v>
      </c>
      <c r="U58" s="38">
        <v>0</v>
      </c>
      <c r="V58" s="33">
        <v>4.1299999999999955</v>
      </c>
      <c r="W58" s="33">
        <v>0.92000000000001592</v>
      </c>
      <c r="X58" s="34"/>
      <c r="Y58" s="34">
        <f t="shared" si="4"/>
        <v>0.47666666666666263</v>
      </c>
      <c r="Z58" s="34">
        <f t="shared" si="5"/>
        <v>0.93555555555555736</v>
      </c>
      <c r="AA58" s="52">
        <f t="shared" si="6"/>
        <v>1.41222222222222</v>
      </c>
      <c r="AB58" s="54">
        <f t="shared" si="7"/>
        <v>4.160000000000025</v>
      </c>
      <c r="AC58" s="2"/>
    </row>
    <row r="59" spans="1:29" ht="13.2" customHeight="1" x14ac:dyDescent="0.25">
      <c r="A59" s="3">
        <v>59</v>
      </c>
      <c r="B59" s="1"/>
      <c r="C59" s="31" t="s">
        <v>82</v>
      </c>
      <c r="D59" s="38">
        <v>0</v>
      </c>
      <c r="E59" s="33">
        <v>3.0200000000000102</v>
      </c>
      <c r="F59" s="33">
        <v>0</v>
      </c>
      <c r="G59" s="33">
        <v>0</v>
      </c>
      <c r="H59" s="33">
        <v>0</v>
      </c>
      <c r="I59" s="33">
        <v>0</v>
      </c>
      <c r="J59" s="33"/>
      <c r="K59" s="48">
        <v>1.71</v>
      </c>
      <c r="L59" s="56">
        <v>0</v>
      </c>
      <c r="M59" s="33">
        <v>2.1499999999999773</v>
      </c>
      <c r="N59" s="33">
        <v>1.3700000000000045</v>
      </c>
      <c r="O59" s="34">
        <v>0</v>
      </c>
      <c r="P59" s="33">
        <v>0</v>
      </c>
      <c r="Q59" s="34">
        <v>0</v>
      </c>
      <c r="R59" s="33">
        <v>1.9699999999999989</v>
      </c>
      <c r="S59" s="33">
        <v>0</v>
      </c>
      <c r="T59" s="33">
        <v>0</v>
      </c>
      <c r="U59" s="38">
        <v>0</v>
      </c>
      <c r="V59" s="33">
        <v>0</v>
      </c>
      <c r="W59" s="33">
        <v>2.0999999999999943</v>
      </c>
      <c r="X59" s="34"/>
      <c r="Y59" s="34">
        <f t="shared" si="4"/>
        <v>0.3711111111111115</v>
      </c>
      <c r="Z59" s="34">
        <f t="shared" si="5"/>
        <v>0.80777777777777571</v>
      </c>
      <c r="AA59" s="52">
        <f t="shared" si="6"/>
        <v>1.1788888888888871</v>
      </c>
      <c r="AB59" s="54">
        <f t="shared" si="7"/>
        <v>3.0200000000000102</v>
      </c>
      <c r="AC59" s="2"/>
    </row>
    <row r="60" spans="1:29" ht="13.2" customHeight="1" x14ac:dyDescent="0.25">
      <c r="A60" s="3">
        <v>60</v>
      </c>
      <c r="B60" s="1"/>
      <c r="C60" s="31" t="s">
        <v>83</v>
      </c>
      <c r="D60" s="38">
        <v>0</v>
      </c>
      <c r="E60" s="33">
        <v>0</v>
      </c>
      <c r="F60" s="33">
        <v>1.3699999999999761</v>
      </c>
      <c r="G60" s="33">
        <v>0</v>
      </c>
      <c r="H60" s="33">
        <v>4.54</v>
      </c>
      <c r="I60" s="33">
        <v>0</v>
      </c>
      <c r="J60" s="33"/>
      <c r="K60" s="48">
        <v>0</v>
      </c>
      <c r="L60" s="58">
        <v>1.4399999999999977</v>
      </c>
      <c r="M60" s="33">
        <v>1.8700000000000045</v>
      </c>
      <c r="N60" s="33">
        <v>0</v>
      </c>
      <c r="O60" s="34">
        <v>0</v>
      </c>
      <c r="P60" s="33">
        <v>0</v>
      </c>
      <c r="Q60" s="34">
        <v>0</v>
      </c>
      <c r="R60" s="33">
        <v>0.62000000000000455</v>
      </c>
      <c r="S60" s="33">
        <v>0</v>
      </c>
      <c r="T60" s="33">
        <v>0</v>
      </c>
      <c r="U60" s="38">
        <v>0</v>
      </c>
      <c r="V60" s="33">
        <v>0</v>
      </c>
      <c r="W60" s="33">
        <v>0</v>
      </c>
      <c r="X60" s="34"/>
      <c r="Y60" s="34">
        <f t="shared" si="4"/>
        <v>0.88555555555555321</v>
      </c>
      <c r="Z60" s="34">
        <f t="shared" si="5"/>
        <v>0.20777777777777828</v>
      </c>
      <c r="AA60" s="52">
        <f t="shared" si="6"/>
        <v>1.0933333333333315</v>
      </c>
      <c r="AB60" s="54">
        <f t="shared" si="7"/>
        <v>4.54</v>
      </c>
      <c r="AC60" s="2"/>
    </row>
    <row r="61" spans="1:29" ht="13.2" customHeight="1" x14ac:dyDescent="0.25">
      <c r="A61" s="3">
        <v>61</v>
      </c>
      <c r="B61" s="1"/>
      <c r="C61" s="31" t="s">
        <v>10</v>
      </c>
      <c r="D61" s="38">
        <v>0</v>
      </c>
      <c r="E61" s="33">
        <v>0</v>
      </c>
      <c r="F61" s="33">
        <v>0</v>
      </c>
      <c r="G61" s="33">
        <v>3.3400000000000034</v>
      </c>
      <c r="H61" s="33">
        <v>0</v>
      </c>
      <c r="I61" s="33">
        <v>1.3400000000000034</v>
      </c>
      <c r="J61" s="33"/>
      <c r="K61" s="48">
        <v>0</v>
      </c>
      <c r="L61" s="56">
        <v>0</v>
      </c>
      <c r="M61" s="33">
        <v>0</v>
      </c>
      <c r="N61" s="33">
        <v>0</v>
      </c>
      <c r="O61" s="34">
        <v>0</v>
      </c>
      <c r="P61" s="33">
        <v>4.460000000000008</v>
      </c>
      <c r="Q61" s="34">
        <v>1.5999999999999943</v>
      </c>
      <c r="R61" s="34">
        <v>1.5999999999999943</v>
      </c>
      <c r="S61" s="33">
        <v>0</v>
      </c>
      <c r="T61" s="33">
        <v>0</v>
      </c>
      <c r="U61" s="38">
        <v>0</v>
      </c>
      <c r="V61" s="33">
        <v>0</v>
      </c>
      <c r="W61" s="33">
        <v>0</v>
      </c>
      <c r="X61" s="34"/>
      <c r="Y61" s="34">
        <f t="shared" si="4"/>
        <v>0.67333333333333356</v>
      </c>
      <c r="Z61" s="34">
        <f t="shared" si="5"/>
        <v>0.69777777777777794</v>
      </c>
      <c r="AA61" s="52">
        <f t="shared" si="6"/>
        <v>1.3711111111111114</v>
      </c>
      <c r="AB61" s="54">
        <f t="shared" si="7"/>
        <v>4.460000000000008</v>
      </c>
      <c r="AC61" s="2"/>
    </row>
    <row r="62" spans="1:29" ht="13.2" customHeight="1" x14ac:dyDescent="0.25">
      <c r="A62" s="3">
        <v>62</v>
      </c>
      <c r="B62" s="1"/>
      <c r="C62" s="31" t="s">
        <v>11</v>
      </c>
      <c r="D62" s="38">
        <v>0</v>
      </c>
      <c r="E62" s="33">
        <v>0</v>
      </c>
      <c r="F62" s="33">
        <v>0</v>
      </c>
      <c r="G62" s="33">
        <v>0.77000000000001023</v>
      </c>
      <c r="H62" s="33">
        <v>0</v>
      </c>
      <c r="I62" s="33">
        <v>0</v>
      </c>
      <c r="J62" s="33"/>
      <c r="K62" s="48">
        <v>0</v>
      </c>
      <c r="L62" s="56">
        <v>0</v>
      </c>
      <c r="M62" s="33">
        <v>1.6599999999999966</v>
      </c>
      <c r="N62" s="33">
        <v>0</v>
      </c>
      <c r="O62" s="34">
        <v>0</v>
      </c>
      <c r="P62" s="33">
        <v>0</v>
      </c>
      <c r="Q62" s="34">
        <v>0</v>
      </c>
      <c r="R62" s="33">
        <v>0.71999999999999886</v>
      </c>
      <c r="S62" s="33">
        <v>0</v>
      </c>
      <c r="T62" s="33">
        <v>0</v>
      </c>
      <c r="U62" s="38">
        <v>0</v>
      </c>
      <c r="V62" s="33">
        <v>0</v>
      </c>
      <c r="W62" s="33">
        <v>0</v>
      </c>
      <c r="X62" s="34"/>
      <c r="Y62" s="34">
        <f t="shared" si="4"/>
        <v>7.9999999999999877E-2</v>
      </c>
      <c r="Z62" s="34">
        <f t="shared" si="5"/>
        <v>0.27000000000000074</v>
      </c>
      <c r="AA62" s="52">
        <f t="shared" si="6"/>
        <v>0.35000000000000064</v>
      </c>
      <c r="AB62" s="54">
        <f t="shared" si="7"/>
        <v>1.6599999999999966</v>
      </c>
      <c r="AC62" s="2"/>
    </row>
    <row r="63" spans="1:29" ht="13.2" customHeight="1" x14ac:dyDescent="0.25">
      <c r="A63" s="3">
        <v>63</v>
      </c>
      <c r="B63" s="1"/>
      <c r="C63" s="31" t="s">
        <v>12</v>
      </c>
      <c r="D63" s="40">
        <v>0</v>
      </c>
      <c r="E63" s="33">
        <v>0</v>
      </c>
      <c r="F63" s="33">
        <v>1.3699999999999761</v>
      </c>
      <c r="G63" s="33">
        <v>0</v>
      </c>
      <c r="H63" s="33">
        <v>0</v>
      </c>
      <c r="I63" s="33">
        <v>0</v>
      </c>
      <c r="J63" s="33"/>
      <c r="K63" s="33">
        <v>0</v>
      </c>
      <c r="L63" s="56">
        <v>0</v>
      </c>
      <c r="M63" s="33">
        <v>1.1100000000000136</v>
      </c>
      <c r="N63" s="33">
        <v>0</v>
      </c>
      <c r="O63" s="34">
        <v>0</v>
      </c>
      <c r="P63" s="33">
        <v>0</v>
      </c>
      <c r="Q63" s="34">
        <v>0</v>
      </c>
      <c r="R63" s="33">
        <v>0</v>
      </c>
      <c r="S63" s="33">
        <v>0</v>
      </c>
      <c r="T63" s="33">
        <v>0.93299999999999272</v>
      </c>
      <c r="U63" s="38">
        <v>0</v>
      </c>
      <c r="V63" s="33">
        <v>0</v>
      </c>
      <c r="W63" s="33">
        <v>4.1970000000000027</v>
      </c>
      <c r="X63" s="34"/>
      <c r="Y63" s="34">
        <f t="shared" si="4"/>
        <v>0.25588888888888545</v>
      </c>
      <c r="Z63" s="34">
        <f t="shared" si="5"/>
        <v>0.58966666666666845</v>
      </c>
      <c r="AA63" s="52">
        <f t="shared" si="6"/>
        <v>0.84555555555555384</v>
      </c>
      <c r="AB63" s="54">
        <f t="shared" si="7"/>
        <v>4.1970000000000027</v>
      </c>
      <c r="AC63" s="2"/>
    </row>
    <row r="64" spans="1:29" ht="13.2" customHeight="1" x14ac:dyDescent="0.25">
      <c r="A64" s="3">
        <v>64</v>
      </c>
      <c r="B64" s="1"/>
      <c r="C64" s="31" t="s">
        <v>107</v>
      </c>
      <c r="D64" s="38">
        <v>0</v>
      </c>
      <c r="E64" s="33">
        <v>3.8299999999999841</v>
      </c>
      <c r="F64" s="33">
        <v>6.6899999999999977</v>
      </c>
      <c r="G64" s="33">
        <v>2.3799999999999955</v>
      </c>
      <c r="H64" s="33">
        <v>0.94</v>
      </c>
      <c r="I64" s="33">
        <v>0</v>
      </c>
      <c r="J64" s="33"/>
      <c r="K64" s="48">
        <v>0</v>
      </c>
      <c r="L64" s="58">
        <v>0.53000000000000114</v>
      </c>
      <c r="M64" s="33">
        <v>1.460000000000008</v>
      </c>
      <c r="N64" s="33">
        <v>0</v>
      </c>
      <c r="O64" s="34">
        <v>0</v>
      </c>
      <c r="P64" s="33">
        <v>0.96999999999999886</v>
      </c>
      <c r="Q64" s="34">
        <v>2.6500000000000057</v>
      </c>
      <c r="R64" s="33">
        <v>0</v>
      </c>
      <c r="S64" s="33">
        <v>0</v>
      </c>
      <c r="T64" s="33">
        <v>0</v>
      </c>
      <c r="U64" s="38">
        <v>0</v>
      </c>
      <c r="V64" s="33">
        <v>0</v>
      </c>
      <c r="W64" s="33">
        <v>0</v>
      </c>
      <c r="X64" s="34"/>
      <c r="Y64" s="34">
        <f t="shared" si="4"/>
        <v>1.014444444444444</v>
      </c>
      <c r="Z64" s="34">
        <f t="shared" si="5"/>
        <v>1.1466666666666658</v>
      </c>
      <c r="AA64" s="52">
        <f t="shared" si="6"/>
        <v>2.1611111111111097</v>
      </c>
      <c r="AB64" s="54">
        <f t="shared" si="7"/>
        <v>6.6899999999999977</v>
      </c>
      <c r="AC64" s="2"/>
    </row>
    <row r="65" spans="1:29" ht="13.2" customHeight="1" x14ac:dyDescent="0.25">
      <c r="A65" s="3">
        <v>65</v>
      </c>
      <c r="B65" s="1"/>
      <c r="C65" s="31" t="s">
        <v>108</v>
      </c>
      <c r="D65" s="38">
        <v>8.1700000000000159</v>
      </c>
      <c r="E65" s="33">
        <v>0</v>
      </c>
      <c r="F65" s="33">
        <v>0</v>
      </c>
      <c r="G65" s="33">
        <v>0</v>
      </c>
      <c r="H65" s="33">
        <v>0</v>
      </c>
      <c r="I65" s="33">
        <v>1.9599999999999795</v>
      </c>
      <c r="J65" s="33"/>
      <c r="K65" s="48">
        <v>0</v>
      </c>
      <c r="L65" s="56">
        <v>0</v>
      </c>
      <c r="M65" s="33">
        <v>0.87000000000000455</v>
      </c>
      <c r="N65" s="33">
        <v>0</v>
      </c>
      <c r="O65" s="34">
        <v>0</v>
      </c>
      <c r="P65" s="33">
        <v>0</v>
      </c>
      <c r="Q65" s="34">
        <v>7.0300000000000011</v>
      </c>
      <c r="R65" s="33">
        <v>0</v>
      </c>
      <c r="S65" s="33">
        <v>0</v>
      </c>
      <c r="T65" s="33">
        <v>0</v>
      </c>
      <c r="U65" s="38">
        <v>0</v>
      </c>
      <c r="V65" s="33">
        <v>0</v>
      </c>
      <c r="W65" s="33">
        <v>0</v>
      </c>
      <c r="X65" s="34"/>
      <c r="Y65" s="34">
        <f t="shared" si="4"/>
        <v>0.90777777777777957</v>
      </c>
      <c r="Z65" s="34">
        <f t="shared" si="5"/>
        <v>1.0955555555555538</v>
      </c>
      <c r="AA65" s="52">
        <f t="shared" si="6"/>
        <v>2.0033333333333334</v>
      </c>
      <c r="AB65" s="54">
        <f t="shared" si="7"/>
        <v>8.1700000000000159</v>
      </c>
      <c r="AC65" s="2"/>
    </row>
    <row r="66" spans="1:29" ht="13.2" customHeight="1" x14ac:dyDescent="0.25">
      <c r="A66" s="3">
        <v>66</v>
      </c>
      <c r="B66" s="1"/>
      <c r="C66" s="31" t="s">
        <v>13</v>
      </c>
      <c r="D66" s="38">
        <v>2.1999999999999886</v>
      </c>
      <c r="E66" s="33">
        <v>0</v>
      </c>
      <c r="F66" s="33">
        <v>1.1900000000000261</v>
      </c>
      <c r="G66" s="33">
        <v>0</v>
      </c>
      <c r="H66" s="33">
        <v>0</v>
      </c>
      <c r="I66" s="33">
        <v>0.87999999999999545</v>
      </c>
      <c r="J66" s="33"/>
      <c r="K66" s="48">
        <v>0.82</v>
      </c>
      <c r="L66" s="56">
        <v>0</v>
      </c>
      <c r="M66" s="33">
        <v>2.4000000000000057</v>
      </c>
      <c r="N66" s="33">
        <v>0</v>
      </c>
      <c r="O66" s="34">
        <v>0</v>
      </c>
      <c r="P66" s="33">
        <v>0.76999999999998181</v>
      </c>
      <c r="Q66" s="34">
        <v>1.9200000000000159</v>
      </c>
      <c r="R66" s="33">
        <v>0</v>
      </c>
      <c r="S66" s="33">
        <v>0</v>
      </c>
      <c r="T66" s="33">
        <v>0</v>
      </c>
      <c r="U66" s="38">
        <v>0</v>
      </c>
      <c r="V66" s="33">
        <v>0</v>
      </c>
      <c r="W66" s="33">
        <v>0</v>
      </c>
      <c r="X66" s="34"/>
      <c r="Y66" s="34">
        <f t="shared" si="4"/>
        <v>0.46222222222222187</v>
      </c>
      <c r="Z66" s="34">
        <f t="shared" si="5"/>
        <v>0.57777777777777972</v>
      </c>
      <c r="AA66" s="52">
        <f t="shared" si="6"/>
        <v>1.0400000000000016</v>
      </c>
      <c r="AB66" s="54">
        <f t="shared" si="7"/>
        <v>2.4000000000000057</v>
      </c>
      <c r="AC66" s="2"/>
    </row>
    <row r="67" spans="1:29" ht="13.2" customHeight="1" x14ac:dyDescent="0.25">
      <c r="A67" s="3">
        <v>67</v>
      </c>
      <c r="B67" s="1"/>
      <c r="C67" s="31" t="s">
        <v>14</v>
      </c>
      <c r="D67" s="38">
        <v>1.3499999999999943</v>
      </c>
      <c r="E67" s="33">
        <v>2.0900000000000034</v>
      </c>
      <c r="F67" s="33">
        <v>0</v>
      </c>
      <c r="G67" s="33">
        <v>0</v>
      </c>
      <c r="H67" s="33">
        <v>1.56</v>
      </c>
      <c r="I67" s="33">
        <v>1.789999999999992</v>
      </c>
      <c r="J67" s="33"/>
      <c r="K67" s="48">
        <v>3.8</v>
      </c>
      <c r="L67" s="56">
        <v>0</v>
      </c>
      <c r="M67" s="33">
        <v>2.2700000000000102</v>
      </c>
      <c r="N67" s="33">
        <v>0</v>
      </c>
      <c r="O67" s="34">
        <v>0</v>
      </c>
      <c r="P67" s="33">
        <v>0</v>
      </c>
      <c r="Q67" s="34">
        <v>2.1399999999999864</v>
      </c>
      <c r="R67" s="33">
        <v>0</v>
      </c>
      <c r="S67" s="33">
        <v>0</v>
      </c>
      <c r="T67" s="33">
        <v>0</v>
      </c>
      <c r="U67" s="38">
        <v>0</v>
      </c>
      <c r="V67" s="33">
        <v>0</v>
      </c>
      <c r="W67" s="33">
        <v>0</v>
      </c>
      <c r="X67" s="34"/>
      <c r="Y67" s="34">
        <f t="shared" si="4"/>
        <v>0.3233333333333327</v>
      </c>
      <c r="Z67" s="34">
        <f t="shared" si="5"/>
        <v>0.92111111111111021</v>
      </c>
      <c r="AA67" s="52">
        <f t="shared" si="6"/>
        <v>1.2444444444444429</v>
      </c>
      <c r="AB67" s="54">
        <f t="shared" si="7"/>
        <v>2.2700000000000102</v>
      </c>
      <c r="AC67" s="2"/>
    </row>
    <row r="68" spans="1:29" ht="13.2" customHeight="1" x14ac:dyDescent="0.25">
      <c r="A68" s="3">
        <v>68</v>
      </c>
      <c r="B68" s="1"/>
      <c r="C68" s="31" t="s">
        <v>15</v>
      </c>
      <c r="D68" s="38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/>
      <c r="K68" s="48">
        <v>0</v>
      </c>
      <c r="L68" s="56">
        <v>0</v>
      </c>
      <c r="M68" s="33">
        <v>0</v>
      </c>
      <c r="N68" s="33">
        <v>0</v>
      </c>
      <c r="O68" s="34">
        <v>7.3600000000000136</v>
      </c>
      <c r="P68" s="33">
        <v>0.34000000000000341</v>
      </c>
      <c r="Q68" s="34">
        <v>1.5</v>
      </c>
      <c r="R68" s="34">
        <v>0</v>
      </c>
      <c r="S68" s="33">
        <v>0</v>
      </c>
      <c r="T68" s="33">
        <v>0</v>
      </c>
      <c r="U68" s="38">
        <v>0</v>
      </c>
      <c r="V68" s="33">
        <v>0</v>
      </c>
      <c r="W68" s="33">
        <v>0</v>
      </c>
      <c r="X68" s="34"/>
      <c r="Y68" s="34">
        <f t="shared" si="4"/>
        <v>3.777777777777816E-2</v>
      </c>
      <c r="Z68" s="34">
        <f t="shared" si="5"/>
        <v>0.98444444444444601</v>
      </c>
      <c r="AA68" s="52">
        <f t="shared" si="6"/>
        <v>1.0222222222222241</v>
      </c>
      <c r="AB68" s="54">
        <f t="shared" si="7"/>
        <v>7.3600000000000136</v>
      </c>
      <c r="AC68" s="2"/>
    </row>
    <row r="69" spans="1:29" ht="13.2" customHeight="1" x14ac:dyDescent="0.25">
      <c r="A69" s="3">
        <v>69</v>
      </c>
      <c r="B69" s="1"/>
      <c r="C69" s="31" t="s">
        <v>16</v>
      </c>
      <c r="D69" s="38">
        <v>0</v>
      </c>
      <c r="E69" s="33">
        <v>2.4599999999999795</v>
      </c>
      <c r="F69" s="33">
        <v>0</v>
      </c>
      <c r="G69" s="33">
        <v>0</v>
      </c>
      <c r="H69" s="33">
        <v>0</v>
      </c>
      <c r="I69" s="33">
        <v>0</v>
      </c>
      <c r="J69" s="33"/>
      <c r="K69" s="48">
        <v>0</v>
      </c>
      <c r="L69" s="56">
        <v>0</v>
      </c>
      <c r="M69" s="33">
        <v>3.8000000000000114</v>
      </c>
      <c r="N69" s="33">
        <v>0</v>
      </c>
      <c r="O69" s="34">
        <v>0</v>
      </c>
      <c r="P69" s="33">
        <v>3.9699999999999989</v>
      </c>
      <c r="Q69" s="34">
        <v>3.0799999999999841</v>
      </c>
      <c r="R69" s="33">
        <v>0</v>
      </c>
      <c r="S69" s="33">
        <v>0</v>
      </c>
      <c r="T69" s="33">
        <v>0</v>
      </c>
      <c r="U69" s="38">
        <v>0</v>
      </c>
      <c r="V69" s="33">
        <v>1.3000000000000114</v>
      </c>
      <c r="W69" s="33">
        <v>0.59999999999999432</v>
      </c>
      <c r="X69" s="34"/>
      <c r="Y69" s="34">
        <f t="shared" si="4"/>
        <v>0.58555555555555672</v>
      </c>
      <c r="Z69" s="34">
        <f t="shared" si="5"/>
        <v>1.104444444444441</v>
      </c>
      <c r="AA69" s="52">
        <f t="shared" si="6"/>
        <v>1.6899999999999977</v>
      </c>
      <c r="AB69" s="54">
        <f t="shared" si="7"/>
        <v>3.9699999999999989</v>
      </c>
      <c r="AC69" s="2"/>
    </row>
    <row r="70" spans="1:29" ht="13.2" customHeight="1" x14ac:dyDescent="0.25">
      <c r="A70" s="3">
        <v>70</v>
      </c>
      <c r="B70" s="1"/>
      <c r="C70" s="31" t="s">
        <v>16</v>
      </c>
      <c r="D70" s="38">
        <v>0</v>
      </c>
      <c r="E70" s="33">
        <v>1.75</v>
      </c>
      <c r="F70" s="33">
        <v>0</v>
      </c>
      <c r="G70" s="33">
        <v>2.410000000000025</v>
      </c>
      <c r="H70" s="33">
        <v>0</v>
      </c>
      <c r="I70" s="33">
        <v>0</v>
      </c>
      <c r="J70" s="33"/>
      <c r="K70" s="48">
        <v>0</v>
      </c>
      <c r="L70" s="58">
        <v>7.3699999999999761</v>
      </c>
      <c r="M70" s="33">
        <v>0.69000000000002615</v>
      </c>
      <c r="N70" s="33">
        <v>0</v>
      </c>
      <c r="O70" s="34">
        <v>0</v>
      </c>
      <c r="P70" s="33">
        <v>0</v>
      </c>
      <c r="Q70" s="34">
        <v>1.3999999999999773</v>
      </c>
      <c r="R70" s="33">
        <v>0</v>
      </c>
      <c r="S70" s="33">
        <v>2.460000000000008</v>
      </c>
      <c r="T70" s="33">
        <v>0</v>
      </c>
      <c r="U70" s="38">
        <v>0</v>
      </c>
      <c r="V70" s="33">
        <v>0.81000000000000227</v>
      </c>
      <c r="W70" s="33">
        <v>0.60999999999998522</v>
      </c>
      <c r="X70" s="34"/>
      <c r="Y70" s="34">
        <f t="shared" si="4"/>
        <v>0.90888888888888653</v>
      </c>
      <c r="Z70" s="34">
        <f t="shared" si="5"/>
        <v>1.035555555555558</v>
      </c>
      <c r="AA70" s="52">
        <f t="shared" si="6"/>
        <v>1.9444444444444446</v>
      </c>
      <c r="AB70" s="54">
        <f t="shared" si="7"/>
        <v>7.3699999999999761</v>
      </c>
      <c r="AC70" s="2"/>
    </row>
    <row r="71" spans="1:29" ht="13.2" customHeight="1" x14ac:dyDescent="0.25">
      <c r="A71" s="3">
        <v>71</v>
      </c>
      <c r="B71" s="1"/>
      <c r="C71" s="31" t="s">
        <v>17</v>
      </c>
      <c r="D71" s="38">
        <v>2.2199999999999989</v>
      </c>
      <c r="E71" s="33">
        <v>3.5900000000000034</v>
      </c>
      <c r="F71" s="33">
        <v>0</v>
      </c>
      <c r="G71" s="33">
        <v>1.5900000000000034</v>
      </c>
      <c r="H71" s="33">
        <v>0</v>
      </c>
      <c r="I71" s="33">
        <v>0</v>
      </c>
      <c r="J71" s="33"/>
      <c r="K71" s="48">
        <v>0</v>
      </c>
      <c r="L71" s="58">
        <v>1.2199999999999989</v>
      </c>
      <c r="M71" s="33">
        <v>6.6999999999999886</v>
      </c>
      <c r="N71" s="34">
        <v>0</v>
      </c>
      <c r="O71" s="34">
        <v>0</v>
      </c>
      <c r="P71" s="33">
        <v>0</v>
      </c>
      <c r="Q71" s="34">
        <v>0</v>
      </c>
      <c r="R71" s="34">
        <v>1.5600000000000023</v>
      </c>
      <c r="S71" s="33">
        <v>0</v>
      </c>
      <c r="T71" s="33">
        <v>0</v>
      </c>
      <c r="U71" s="38">
        <v>0</v>
      </c>
      <c r="V71" s="33">
        <v>0</v>
      </c>
      <c r="W71" s="33">
        <v>0</v>
      </c>
      <c r="X71" s="34"/>
      <c r="Y71" s="34">
        <f t="shared" si="4"/>
        <v>0.55555555555555558</v>
      </c>
      <c r="Z71" s="34">
        <f t="shared" si="5"/>
        <v>1.3199999999999994</v>
      </c>
      <c r="AA71" s="52">
        <f t="shared" si="6"/>
        <v>1.875555555555555</v>
      </c>
      <c r="AB71" s="54">
        <f t="shared" si="7"/>
        <v>6.6999999999999886</v>
      </c>
      <c r="AC71" s="2"/>
    </row>
    <row r="72" spans="1:29" ht="13.2" customHeight="1" x14ac:dyDescent="0.25">
      <c r="A72" s="3">
        <v>72</v>
      </c>
      <c r="B72" s="1"/>
      <c r="C72" s="31" t="s">
        <v>18</v>
      </c>
      <c r="D72" s="38">
        <v>0</v>
      </c>
      <c r="E72" s="33">
        <v>1</v>
      </c>
      <c r="F72" s="33">
        <v>0</v>
      </c>
      <c r="G72" s="33">
        <v>0</v>
      </c>
      <c r="H72" s="33">
        <v>0</v>
      </c>
      <c r="I72" s="33">
        <v>0</v>
      </c>
      <c r="J72" s="33"/>
      <c r="K72" s="48">
        <v>5.4</v>
      </c>
      <c r="L72" s="58">
        <v>6.9300000000000068</v>
      </c>
      <c r="M72" s="33">
        <v>0</v>
      </c>
      <c r="N72" s="34">
        <v>7.3599999999999852</v>
      </c>
      <c r="O72" s="34">
        <v>0</v>
      </c>
      <c r="P72" s="33">
        <v>0</v>
      </c>
      <c r="Q72" s="34">
        <v>0.80000000000001137</v>
      </c>
      <c r="R72" s="34">
        <v>0</v>
      </c>
      <c r="S72" s="33">
        <v>0</v>
      </c>
      <c r="T72" s="33">
        <v>0</v>
      </c>
      <c r="U72" s="38">
        <v>0</v>
      </c>
      <c r="V72" s="33">
        <v>0</v>
      </c>
      <c r="W72" s="33">
        <v>0</v>
      </c>
      <c r="X72" s="34"/>
      <c r="Y72" s="34">
        <f t="shared" si="4"/>
        <v>1.5877777777777768</v>
      </c>
      <c r="Z72" s="34">
        <f t="shared" si="5"/>
        <v>0.20000000000000126</v>
      </c>
      <c r="AA72" s="52">
        <f t="shared" si="6"/>
        <v>1.7877777777777781</v>
      </c>
      <c r="AB72" s="54">
        <f t="shared" si="7"/>
        <v>7.3599999999999852</v>
      </c>
      <c r="AC72" s="2"/>
    </row>
    <row r="73" spans="1:29" ht="13.2" customHeight="1" x14ac:dyDescent="0.25">
      <c r="A73" s="3">
        <v>73</v>
      </c>
      <c r="B73" s="1"/>
      <c r="C73" s="31" t="s">
        <v>19</v>
      </c>
      <c r="D73" s="38">
        <v>0</v>
      </c>
      <c r="E73" s="33">
        <v>9.460000000000008</v>
      </c>
      <c r="F73" s="33">
        <v>0</v>
      </c>
      <c r="G73" s="33">
        <v>2.210000000000008</v>
      </c>
      <c r="H73" s="33">
        <v>0</v>
      </c>
      <c r="I73" s="33">
        <v>0</v>
      </c>
      <c r="J73" s="33"/>
      <c r="K73" s="48">
        <v>5.27</v>
      </c>
      <c r="L73" s="58">
        <v>0</v>
      </c>
      <c r="M73" s="33">
        <v>1.5300000000000011</v>
      </c>
      <c r="N73" s="33">
        <v>0</v>
      </c>
      <c r="O73" s="34">
        <v>0</v>
      </c>
      <c r="P73" s="33">
        <v>0</v>
      </c>
      <c r="Q73" s="34">
        <v>0</v>
      </c>
      <c r="R73" s="33">
        <v>0</v>
      </c>
      <c r="S73" s="33">
        <v>5.3000000000000114</v>
      </c>
      <c r="T73" s="33">
        <v>0</v>
      </c>
      <c r="U73" s="38">
        <v>4.3899999999999864</v>
      </c>
      <c r="V73" s="33">
        <v>0</v>
      </c>
      <c r="W73" s="33">
        <v>0</v>
      </c>
      <c r="X73" s="34"/>
      <c r="Y73" s="34">
        <f t="shared" si="4"/>
        <v>0</v>
      </c>
      <c r="Z73" s="34">
        <f t="shared" si="5"/>
        <v>2.5433333333333348</v>
      </c>
      <c r="AA73" s="52">
        <f t="shared" si="6"/>
        <v>2.5433333333333348</v>
      </c>
      <c r="AB73" s="54">
        <f t="shared" si="7"/>
        <v>9.460000000000008</v>
      </c>
      <c r="AC73" s="2"/>
    </row>
    <row r="74" spans="1:29" ht="13.2" customHeight="1" x14ac:dyDescent="0.25">
      <c r="A74" s="3">
        <v>74</v>
      </c>
      <c r="B74" s="1"/>
      <c r="C74" s="31" t="s">
        <v>20</v>
      </c>
      <c r="D74" s="38">
        <v>1.5800000000000125</v>
      </c>
      <c r="E74" s="33">
        <v>0</v>
      </c>
      <c r="F74" s="33">
        <v>0</v>
      </c>
      <c r="G74" s="33">
        <v>3.8199999999999932</v>
      </c>
      <c r="H74" s="33">
        <v>0</v>
      </c>
      <c r="I74" s="33">
        <v>1.0900000000000034</v>
      </c>
      <c r="J74" s="33"/>
      <c r="K74" s="48">
        <v>0.64</v>
      </c>
      <c r="L74" s="58">
        <v>4.1899999999999977</v>
      </c>
      <c r="M74" s="33">
        <v>0.83000000000001251</v>
      </c>
      <c r="N74" s="33">
        <v>0</v>
      </c>
      <c r="O74" s="34">
        <v>0</v>
      </c>
      <c r="P74" s="33">
        <v>0</v>
      </c>
      <c r="Q74" s="34">
        <v>4.6099999999999852</v>
      </c>
      <c r="R74" s="33">
        <v>0</v>
      </c>
      <c r="S74" s="33">
        <v>0</v>
      </c>
      <c r="T74" s="33">
        <v>2.15300000000002</v>
      </c>
      <c r="U74" s="38">
        <v>0</v>
      </c>
      <c r="V74" s="33">
        <v>0</v>
      </c>
      <c r="W74" s="33">
        <v>0</v>
      </c>
      <c r="X74" s="34"/>
      <c r="Y74" s="34">
        <f t="shared" si="4"/>
        <v>0.88033333333333674</v>
      </c>
      <c r="Z74" s="34">
        <f t="shared" si="5"/>
        <v>1.1499999999999995</v>
      </c>
      <c r="AA74" s="52">
        <f t="shared" si="6"/>
        <v>2.0303333333333362</v>
      </c>
      <c r="AB74" s="54">
        <f t="shared" si="7"/>
        <v>4.6099999999999852</v>
      </c>
      <c r="AC74" s="2"/>
    </row>
    <row r="75" spans="1:29" ht="13.2" customHeight="1" x14ac:dyDescent="0.25">
      <c r="A75" s="3">
        <v>75</v>
      </c>
      <c r="B75" s="1"/>
      <c r="C75" s="31" t="s">
        <v>21</v>
      </c>
      <c r="D75" s="38">
        <v>2.7300000000000182</v>
      </c>
      <c r="E75" s="33">
        <v>0</v>
      </c>
      <c r="F75" s="33">
        <v>0</v>
      </c>
      <c r="G75" s="33">
        <v>1.039999999999992</v>
      </c>
      <c r="H75" s="33">
        <v>0</v>
      </c>
      <c r="I75" s="33">
        <v>1.8199999999999932</v>
      </c>
      <c r="J75" s="33"/>
      <c r="K75" s="48">
        <v>1.59</v>
      </c>
      <c r="L75" s="58">
        <v>5.3199999999999932</v>
      </c>
      <c r="M75" s="33">
        <v>2.3799999999999955</v>
      </c>
      <c r="N75" s="33">
        <v>0</v>
      </c>
      <c r="O75" s="34">
        <v>0</v>
      </c>
      <c r="P75" s="33">
        <v>0</v>
      </c>
      <c r="Q75" s="34">
        <v>2.2800000000000011</v>
      </c>
      <c r="R75" s="33">
        <v>0</v>
      </c>
      <c r="S75" s="33">
        <v>1.6899999999999977</v>
      </c>
      <c r="T75" s="33">
        <v>0</v>
      </c>
      <c r="U75" s="38">
        <v>1.5500000000000114</v>
      </c>
      <c r="V75" s="33">
        <v>0</v>
      </c>
      <c r="W75" s="33">
        <v>0</v>
      </c>
      <c r="X75" s="34"/>
      <c r="Y75" s="34">
        <f t="shared" si="4"/>
        <v>0.89444444444444571</v>
      </c>
      <c r="Z75" s="34">
        <f t="shared" si="5"/>
        <v>1.1955555555555546</v>
      </c>
      <c r="AA75" s="52">
        <f t="shared" si="6"/>
        <v>2.0900000000000003</v>
      </c>
      <c r="AB75" s="54">
        <f t="shared" si="7"/>
        <v>5.3199999999999932</v>
      </c>
      <c r="AC75" s="2"/>
    </row>
    <row r="76" spans="1:29" ht="13.2" customHeight="1" x14ac:dyDescent="0.25">
      <c r="A76" s="3">
        <v>76</v>
      </c>
      <c r="B76" s="1"/>
      <c r="C76" s="31" t="s">
        <v>56</v>
      </c>
      <c r="D76" s="38">
        <v>3.6599999999999966</v>
      </c>
      <c r="E76" s="33">
        <v>1.0500000000000114</v>
      </c>
      <c r="F76" s="33">
        <v>0</v>
      </c>
      <c r="G76" s="33">
        <v>0</v>
      </c>
      <c r="H76" s="33">
        <v>0</v>
      </c>
      <c r="I76" s="33">
        <v>0</v>
      </c>
      <c r="J76" s="33"/>
      <c r="K76" s="48">
        <v>0</v>
      </c>
      <c r="L76" s="58">
        <v>6.3799999999999955</v>
      </c>
      <c r="M76" s="33">
        <v>1.4099999999999966</v>
      </c>
      <c r="N76" s="33">
        <v>0</v>
      </c>
      <c r="O76" s="34">
        <v>0</v>
      </c>
      <c r="P76" s="33">
        <v>0</v>
      </c>
      <c r="Q76" s="34">
        <v>1.3700000000000045</v>
      </c>
      <c r="R76" s="33">
        <v>0</v>
      </c>
      <c r="S76" s="33">
        <v>4.0699999999999932</v>
      </c>
      <c r="T76" s="33">
        <v>0</v>
      </c>
      <c r="U76" s="38">
        <v>0</v>
      </c>
      <c r="V76" s="33">
        <v>2.1200000000000045</v>
      </c>
      <c r="W76" s="33">
        <v>0</v>
      </c>
      <c r="X76" s="34"/>
      <c r="Y76" s="34">
        <f t="shared" si="4"/>
        <v>1.3511111111111107</v>
      </c>
      <c r="Z76" s="34">
        <f t="shared" si="5"/>
        <v>0.87777777777777843</v>
      </c>
      <c r="AA76" s="52">
        <f t="shared" si="6"/>
        <v>2.2288888888888891</v>
      </c>
      <c r="AB76" s="54">
        <f t="shared" si="7"/>
        <v>6.3799999999999955</v>
      </c>
      <c r="AC76" s="2"/>
    </row>
    <row r="77" spans="1:29" ht="13.2" customHeight="1" x14ac:dyDescent="0.25">
      <c r="A77" s="3">
        <v>77</v>
      </c>
      <c r="B77" s="1"/>
      <c r="C77" s="31" t="s">
        <v>84</v>
      </c>
      <c r="D77" s="38">
        <v>0</v>
      </c>
      <c r="E77" s="33">
        <v>5.8199999999999932</v>
      </c>
      <c r="F77" s="33">
        <v>0</v>
      </c>
      <c r="G77" s="33">
        <v>0</v>
      </c>
      <c r="H77" s="33">
        <v>0</v>
      </c>
      <c r="I77" s="33">
        <v>1.0300000000000011</v>
      </c>
      <c r="J77" s="33"/>
      <c r="K77" s="48">
        <v>0</v>
      </c>
      <c r="L77" s="58">
        <v>1.2800000000000011</v>
      </c>
      <c r="M77" s="33">
        <v>0.71999999999999886</v>
      </c>
      <c r="N77" s="33">
        <v>0</v>
      </c>
      <c r="O77" s="34">
        <v>3.5900000000000034</v>
      </c>
      <c r="P77" s="33">
        <v>0</v>
      </c>
      <c r="Q77" s="34">
        <v>0.90999999999999659</v>
      </c>
      <c r="R77" s="33">
        <v>0</v>
      </c>
      <c r="S77" s="33">
        <v>0</v>
      </c>
      <c r="T77" s="33">
        <v>7.5180000000000007</v>
      </c>
      <c r="U77" s="38">
        <v>2.5120000000000005</v>
      </c>
      <c r="V77" s="33">
        <v>0</v>
      </c>
      <c r="W77" s="33">
        <v>1.8300000000000125</v>
      </c>
      <c r="X77" s="34"/>
      <c r="Y77" s="34">
        <f t="shared" si="4"/>
        <v>0.97755555555555573</v>
      </c>
      <c r="Z77" s="34">
        <f t="shared" si="5"/>
        <v>1.8235555555555563</v>
      </c>
      <c r="AA77" s="52">
        <f t="shared" si="6"/>
        <v>2.801111111111112</v>
      </c>
      <c r="AB77" s="54">
        <f t="shared" si="7"/>
        <v>7.5180000000000007</v>
      </c>
      <c r="AC77" s="2"/>
    </row>
    <row r="78" spans="1:29" ht="13.2" customHeight="1" x14ac:dyDescent="0.25">
      <c r="A78" s="3">
        <v>78</v>
      </c>
      <c r="B78" s="1"/>
      <c r="C78" s="31" t="s">
        <v>85</v>
      </c>
      <c r="D78" s="38">
        <v>0</v>
      </c>
      <c r="E78" s="33">
        <v>0</v>
      </c>
      <c r="F78" s="33">
        <v>0</v>
      </c>
      <c r="G78" s="33">
        <v>4.089999999999975</v>
      </c>
      <c r="H78" s="33">
        <v>0</v>
      </c>
      <c r="I78" s="33">
        <v>4.7600000000000193</v>
      </c>
      <c r="J78" s="33"/>
      <c r="K78" s="48">
        <v>0</v>
      </c>
      <c r="L78" s="58">
        <v>0</v>
      </c>
      <c r="M78" s="33">
        <v>1.3599999999999852</v>
      </c>
      <c r="N78" s="33">
        <v>0</v>
      </c>
      <c r="O78" s="34">
        <v>0</v>
      </c>
      <c r="P78" s="33">
        <v>0</v>
      </c>
      <c r="Q78" s="34">
        <v>0</v>
      </c>
      <c r="R78" s="33">
        <v>0</v>
      </c>
      <c r="S78" s="33">
        <v>0</v>
      </c>
      <c r="T78" s="33">
        <v>0</v>
      </c>
      <c r="U78" s="38">
        <v>4.8000000000000114</v>
      </c>
      <c r="V78" s="33">
        <v>2.8100000000000023</v>
      </c>
      <c r="W78" s="33">
        <v>0</v>
      </c>
      <c r="X78" s="34"/>
      <c r="Y78" s="34">
        <f t="shared" si="4"/>
        <v>0.31222222222222246</v>
      </c>
      <c r="Z78" s="34">
        <f t="shared" si="5"/>
        <v>1.6677777777777767</v>
      </c>
      <c r="AA78" s="52">
        <f t="shared" si="6"/>
        <v>1.9799999999999991</v>
      </c>
      <c r="AB78" s="54">
        <f t="shared" si="7"/>
        <v>4.8000000000000114</v>
      </c>
      <c r="AC78" s="2"/>
    </row>
    <row r="79" spans="1:29" ht="13.2" customHeight="1" x14ac:dyDescent="0.25">
      <c r="A79" s="3">
        <v>79</v>
      </c>
      <c r="B79" s="1"/>
      <c r="C79" s="31" t="s">
        <v>86</v>
      </c>
      <c r="D79" s="38">
        <v>0</v>
      </c>
      <c r="E79" s="33">
        <v>0</v>
      </c>
      <c r="F79" s="33">
        <v>4.0300000000000011</v>
      </c>
      <c r="G79" s="33">
        <v>3.8400000000000034</v>
      </c>
      <c r="H79" s="33">
        <v>0</v>
      </c>
      <c r="I79" s="33">
        <v>6.3200000000000216</v>
      </c>
      <c r="J79" s="33"/>
      <c r="K79" s="48">
        <v>0</v>
      </c>
      <c r="L79" s="58">
        <v>0</v>
      </c>
      <c r="M79" s="33">
        <v>0.89999999999997726</v>
      </c>
      <c r="N79" s="33">
        <v>0</v>
      </c>
      <c r="O79" s="34">
        <v>0</v>
      </c>
      <c r="P79" s="33">
        <v>0</v>
      </c>
      <c r="Q79" s="34">
        <v>0.59000000000000341</v>
      </c>
      <c r="R79" s="33">
        <v>0</v>
      </c>
      <c r="S79" s="33">
        <v>0</v>
      </c>
      <c r="T79" s="33">
        <v>0.91300000000001091</v>
      </c>
      <c r="U79" s="38">
        <v>2.4470000000000027</v>
      </c>
      <c r="V79" s="33">
        <v>0.78000000000000114</v>
      </c>
      <c r="W79" s="33">
        <v>1.5699999999999932</v>
      </c>
      <c r="X79" s="34"/>
      <c r="Y79" s="34">
        <f t="shared" si="4"/>
        <v>0.63588888888889039</v>
      </c>
      <c r="Z79" s="34">
        <f t="shared" si="5"/>
        <v>1.740777777777778</v>
      </c>
      <c r="AA79" s="52">
        <f t="shared" si="6"/>
        <v>2.3766666666666683</v>
      </c>
      <c r="AB79" s="54">
        <f t="shared" si="7"/>
        <v>6.3200000000000216</v>
      </c>
      <c r="AC79" s="2"/>
    </row>
    <row r="80" spans="1:29" ht="13.2" customHeight="1" x14ac:dyDescent="0.25">
      <c r="A80" s="3">
        <v>80</v>
      </c>
      <c r="B80" s="1"/>
      <c r="C80" s="31" t="s">
        <v>57</v>
      </c>
      <c r="D80" s="38">
        <v>0</v>
      </c>
      <c r="E80" s="33">
        <v>1.9200000000000159</v>
      </c>
      <c r="F80" s="33">
        <v>0</v>
      </c>
      <c r="G80" s="33">
        <v>2.4300000000000068</v>
      </c>
      <c r="H80" s="33">
        <v>3.15</v>
      </c>
      <c r="I80" s="33">
        <v>6.4000000000000057</v>
      </c>
      <c r="J80" s="33"/>
      <c r="K80" s="48">
        <v>7.26</v>
      </c>
      <c r="L80" s="58">
        <v>0</v>
      </c>
      <c r="M80" s="33">
        <v>1.0400000000000205</v>
      </c>
      <c r="N80" s="33">
        <v>0</v>
      </c>
      <c r="O80" s="34">
        <v>0</v>
      </c>
      <c r="P80" s="33">
        <v>1.4899999999999807</v>
      </c>
      <c r="Q80" s="34">
        <v>2.3600000000000136</v>
      </c>
      <c r="R80" s="33">
        <v>0</v>
      </c>
      <c r="S80" s="33">
        <v>0</v>
      </c>
      <c r="T80" s="33">
        <v>1.0169999999999959</v>
      </c>
      <c r="U80" s="38">
        <v>0</v>
      </c>
      <c r="V80" s="33">
        <v>0</v>
      </c>
      <c r="W80" s="33">
        <v>2.6430000000000007</v>
      </c>
      <c r="X80" s="34"/>
      <c r="Y80" s="34">
        <f t="shared" si="4"/>
        <v>0.62855555555555298</v>
      </c>
      <c r="Z80" s="34">
        <f t="shared" si="5"/>
        <v>1.8658888888888958</v>
      </c>
      <c r="AA80" s="52">
        <f t="shared" si="6"/>
        <v>2.4944444444444489</v>
      </c>
      <c r="AB80" s="54">
        <f t="shared" si="7"/>
        <v>6.4000000000000057</v>
      </c>
      <c r="AC80" s="2"/>
    </row>
    <row r="81" spans="1:29" ht="13.2" customHeight="1" x14ac:dyDescent="0.25">
      <c r="A81" s="3">
        <v>81</v>
      </c>
      <c r="B81" s="1"/>
      <c r="C81" s="31" t="s">
        <v>58</v>
      </c>
      <c r="D81" s="38">
        <v>0</v>
      </c>
      <c r="E81" s="33">
        <v>1.4000000000000057</v>
      </c>
      <c r="F81" s="33">
        <v>0</v>
      </c>
      <c r="G81" s="33">
        <v>4.0500000000000114</v>
      </c>
      <c r="H81" s="33">
        <v>0.92</v>
      </c>
      <c r="I81" s="33">
        <v>4.25</v>
      </c>
      <c r="J81" s="33"/>
      <c r="K81" s="48">
        <v>6.93</v>
      </c>
      <c r="L81" s="58">
        <v>0</v>
      </c>
      <c r="M81" s="33">
        <v>1.6099999999999852</v>
      </c>
      <c r="N81" s="33">
        <v>0</v>
      </c>
      <c r="O81" s="34">
        <v>0</v>
      </c>
      <c r="P81" s="33">
        <v>0</v>
      </c>
      <c r="Q81" s="34">
        <v>0</v>
      </c>
      <c r="R81" s="33">
        <v>0</v>
      </c>
      <c r="S81" s="33">
        <v>0</v>
      </c>
      <c r="T81" s="33">
        <v>0.48699999999999477</v>
      </c>
      <c r="U81" s="38">
        <v>0</v>
      </c>
      <c r="V81" s="33">
        <v>0</v>
      </c>
      <c r="W81" s="33">
        <v>0</v>
      </c>
      <c r="X81" s="34"/>
      <c r="Y81" s="34">
        <f t="shared" si="4"/>
        <v>0.15633333333333274</v>
      </c>
      <c r="Z81" s="34">
        <f t="shared" si="5"/>
        <v>1.2566666666666668</v>
      </c>
      <c r="AA81" s="52">
        <f t="shared" si="6"/>
        <v>1.4129999999999996</v>
      </c>
      <c r="AB81" s="54">
        <f t="shared" si="7"/>
        <v>4.25</v>
      </c>
      <c r="AC81" s="2"/>
    </row>
    <row r="82" spans="1:29" ht="13.2" customHeight="1" x14ac:dyDescent="0.25">
      <c r="A82" s="3">
        <v>82</v>
      </c>
      <c r="B82" s="1"/>
      <c r="C82" s="31" t="s">
        <v>87</v>
      </c>
      <c r="D82" s="38">
        <v>0</v>
      </c>
      <c r="E82" s="33">
        <v>0.9299999999999784</v>
      </c>
      <c r="F82" s="33">
        <v>1.1599999999999966</v>
      </c>
      <c r="G82" s="33">
        <v>0</v>
      </c>
      <c r="H82" s="33">
        <v>0.88</v>
      </c>
      <c r="I82" s="33">
        <v>1.1299999999999955</v>
      </c>
      <c r="J82" s="33"/>
      <c r="K82" s="48">
        <v>6.29</v>
      </c>
      <c r="L82" s="58">
        <v>4.0300000000000011</v>
      </c>
      <c r="M82" s="33">
        <v>5.2700000000000102</v>
      </c>
      <c r="N82" s="33">
        <v>0</v>
      </c>
      <c r="O82" s="34">
        <v>0</v>
      </c>
      <c r="P82" s="33">
        <v>0</v>
      </c>
      <c r="Q82" s="34">
        <v>1.4099999999999966</v>
      </c>
      <c r="R82" s="33">
        <v>0</v>
      </c>
      <c r="S82" s="33">
        <v>1.1899999999999977</v>
      </c>
      <c r="T82" s="33">
        <v>0</v>
      </c>
      <c r="U82" s="38">
        <v>3.2399999999999807</v>
      </c>
      <c r="V82" s="33">
        <v>0</v>
      </c>
      <c r="W82" s="33">
        <v>0</v>
      </c>
      <c r="X82" s="34"/>
      <c r="Y82" s="34">
        <f t="shared" si="4"/>
        <v>0.67444444444444418</v>
      </c>
      <c r="Z82" s="34">
        <f t="shared" si="5"/>
        <v>1.4633333333333287</v>
      </c>
      <c r="AA82" s="52">
        <f t="shared" si="6"/>
        <v>2.1377777777777727</v>
      </c>
      <c r="AB82" s="54">
        <f t="shared" si="7"/>
        <v>5.2700000000000102</v>
      </c>
      <c r="AC82" s="2"/>
    </row>
    <row r="83" spans="1:29" ht="13.2" customHeight="1" x14ac:dyDescent="0.25">
      <c r="A83" s="3">
        <v>83</v>
      </c>
      <c r="B83" s="1"/>
      <c r="C83" s="31" t="s">
        <v>88</v>
      </c>
      <c r="D83" s="38">
        <v>1.4399999999999977</v>
      </c>
      <c r="E83" s="33">
        <v>7.9399999999999977</v>
      </c>
      <c r="F83" s="33">
        <v>1.1700000000000017</v>
      </c>
      <c r="G83" s="33">
        <v>0</v>
      </c>
      <c r="H83" s="33">
        <v>0</v>
      </c>
      <c r="I83" s="33">
        <v>0</v>
      </c>
      <c r="J83" s="33"/>
      <c r="K83" s="48">
        <v>0</v>
      </c>
      <c r="L83" s="56">
        <v>0</v>
      </c>
      <c r="M83" s="33">
        <v>0</v>
      </c>
      <c r="N83" s="33">
        <v>0</v>
      </c>
      <c r="O83" s="34">
        <v>1.7999999999999972</v>
      </c>
      <c r="P83" s="33">
        <v>3.1099999999999994</v>
      </c>
      <c r="Q83" s="34">
        <v>0</v>
      </c>
      <c r="R83" s="33">
        <v>0</v>
      </c>
      <c r="S83" s="33">
        <v>0</v>
      </c>
      <c r="T83" s="33">
        <v>1.5669999999999931</v>
      </c>
      <c r="U83" s="38">
        <v>0</v>
      </c>
      <c r="V83" s="33">
        <v>0</v>
      </c>
      <c r="W83" s="33">
        <v>0</v>
      </c>
      <c r="X83" s="34"/>
      <c r="Y83" s="34">
        <f t="shared" si="4"/>
        <v>0.80966666666666576</v>
      </c>
      <c r="Z83" s="34">
        <f t="shared" si="5"/>
        <v>1.0822222222222218</v>
      </c>
      <c r="AA83" s="52">
        <f t="shared" si="6"/>
        <v>1.8918888888888876</v>
      </c>
      <c r="AB83" s="54">
        <f t="shared" si="7"/>
        <v>7.9399999999999977</v>
      </c>
      <c r="AC83" s="2"/>
    </row>
    <row r="84" spans="1:29" ht="13.2" customHeight="1" x14ac:dyDescent="0.25">
      <c r="A84" s="3">
        <v>84</v>
      </c>
      <c r="B84" s="1"/>
      <c r="C84" s="31" t="s">
        <v>89</v>
      </c>
      <c r="D84" s="38">
        <v>0</v>
      </c>
      <c r="E84" s="33">
        <v>3.3000000000000114</v>
      </c>
      <c r="F84" s="33">
        <v>1.75</v>
      </c>
      <c r="G84" s="33">
        <v>0</v>
      </c>
      <c r="H84" s="33">
        <v>0</v>
      </c>
      <c r="I84" s="33">
        <v>0</v>
      </c>
      <c r="J84" s="33"/>
      <c r="K84" s="48">
        <v>0</v>
      </c>
      <c r="L84" s="56">
        <v>0</v>
      </c>
      <c r="M84" s="33">
        <v>4.4199999999999875</v>
      </c>
      <c r="N84" s="34">
        <v>0</v>
      </c>
      <c r="O84" s="34">
        <v>2.3100000000000023</v>
      </c>
      <c r="P84" s="33">
        <v>7.5</v>
      </c>
      <c r="Q84" s="34">
        <v>4.6999999999999886</v>
      </c>
      <c r="R84" s="33">
        <v>2.2800000000000011</v>
      </c>
      <c r="S84" s="33">
        <v>6.2700000000000102</v>
      </c>
      <c r="T84" s="33">
        <v>0.73300000000000409</v>
      </c>
      <c r="U84" s="38">
        <v>0</v>
      </c>
      <c r="V84" s="33">
        <v>0</v>
      </c>
      <c r="W84" s="33">
        <v>1.2369999999999948</v>
      </c>
      <c r="X84" s="34"/>
      <c r="Y84" s="34">
        <f t="shared" si="4"/>
        <v>1.3625555555555562</v>
      </c>
      <c r="Z84" s="34">
        <f t="shared" si="5"/>
        <v>2.4707777777777773</v>
      </c>
      <c r="AA84" s="52">
        <f t="shared" si="6"/>
        <v>3.8333333333333335</v>
      </c>
      <c r="AB84" s="54">
        <f t="shared" si="7"/>
        <v>7.5</v>
      </c>
      <c r="AC84" s="2"/>
    </row>
    <row r="85" spans="1:29" ht="13.2" customHeight="1" x14ac:dyDescent="0.25">
      <c r="A85" s="3">
        <v>85</v>
      </c>
      <c r="B85" s="1"/>
      <c r="C85" s="31" t="s">
        <v>90</v>
      </c>
      <c r="D85" s="38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/>
      <c r="K85" s="48">
        <v>0</v>
      </c>
      <c r="L85" s="56">
        <v>0</v>
      </c>
      <c r="M85" s="33">
        <v>0</v>
      </c>
      <c r="N85" s="33">
        <v>0</v>
      </c>
      <c r="O85" s="34">
        <v>0</v>
      </c>
      <c r="P85" s="33">
        <v>0</v>
      </c>
      <c r="Q85" s="34">
        <v>2.2300000000000182</v>
      </c>
      <c r="R85" s="33">
        <v>0</v>
      </c>
      <c r="S85" s="33">
        <v>5.0900000000000034</v>
      </c>
      <c r="T85" s="33">
        <v>0</v>
      </c>
      <c r="U85" s="38">
        <v>2.839999999999975</v>
      </c>
      <c r="V85" s="33">
        <v>0.65000000000000568</v>
      </c>
      <c r="W85" s="33">
        <v>0.30000000000001137</v>
      </c>
      <c r="X85" s="34"/>
      <c r="Y85" s="34">
        <f t="shared" si="4"/>
        <v>7.2222222222222854E-2</v>
      </c>
      <c r="Z85" s="34">
        <f t="shared" si="5"/>
        <v>1.1622222222222232</v>
      </c>
      <c r="AA85" s="52">
        <f t="shared" si="6"/>
        <v>1.234444444444446</v>
      </c>
      <c r="AB85" s="54">
        <f t="shared" si="7"/>
        <v>5.0900000000000034</v>
      </c>
      <c r="AC85" s="2"/>
    </row>
    <row r="86" spans="1:29" ht="13.2" customHeight="1" x14ac:dyDescent="0.25">
      <c r="A86" s="3">
        <v>86</v>
      </c>
      <c r="B86" s="1"/>
      <c r="C86" s="31" t="s">
        <v>22</v>
      </c>
      <c r="D86" s="38">
        <v>0</v>
      </c>
      <c r="E86" s="33">
        <v>1.75</v>
      </c>
      <c r="F86" s="33">
        <v>0</v>
      </c>
      <c r="G86" s="33">
        <v>0</v>
      </c>
      <c r="H86" s="33">
        <v>0.43</v>
      </c>
      <c r="I86" s="33">
        <v>0</v>
      </c>
      <c r="J86" s="33"/>
      <c r="K86" s="48">
        <v>0</v>
      </c>
      <c r="L86" s="56">
        <v>0</v>
      </c>
      <c r="M86" s="33">
        <v>0</v>
      </c>
      <c r="N86" s="33">
        <v>0</v>
      </c>
      <c r="O86" s="34">
        <v>0</v>
      </c>
      <c r="P86" s="33">
        <v>0</v>
      </c>
      <c r="Q86" s="34">
        <v>1.5099999999999909</v>
      </c>
      <c r="R86" s="33">
        <v>0</v>
      </c>
      <c r="S86" s="33">
        <v>0</v>
      </c>
      <c r="T86" s="33">
        <v>0</v>
      </c>
      <c r="U86" s="38">
        <v>4.1899999999999977</v>
      </c>
      <c r="V86" s="33">
        <v>0</v>
      </c>
      <c r="W86" s="33">
        <v>0.96000000000000796</v>
      </c>
      <c r="X86" s="34"/>
      <c r="Y86" s="34">
        <f t="shared" si="4"/>
        <v>4.777777777777778E-2</v>
      </c>
      <c r="Z86" s="34">
        <f t="shared" si="5"/>
        <v>0.93444444444444408</v>
      </c>
      <c r="AA86" s="52">
        <f t="shared" si="6"/>
        <v>0.98222222222222189</v>
      </c>
      <c r="AB86" s="54">
        <f t="shared" si="7"/>
        <v>4.1899999999999977</v>
      </c>
      <c r="AC86" s="2"/>
    </row>
    <row r="87" spans="1:29" ht="13.2" customHeight="1" x14ac:dyDescent="0.25">
      <c r="A87" s="3">
        <v>87</v>
      </c>
      <c r="B87" s="1"/>
      <c r="C87" s="31" t="s">
        <v>23</v>
      </c>
      <c r="D87" s="38">
        <v>0</v>
      </c>
      <c r="E87" s="33">
        <v>2.1500000000000057</v>
      </c>
      <c r="F87" s="33">
        <v>0</v>
      </c>
      <c r="G87" s="33">
        <v>0</v>
      </c>
      <c r="H87" s="33">
        <v>0</v>
      </c>
      <c r="I87" s="33">
        <v>0</v>
      </c>
      <c r="J87" s="33"/>
      <c r="K87" s="48">
        <v>0</v>
      </c>
      <c r="L87" s="56">
        <v>0</v>
      </c>
      <c r="M87" s="33">
        <v>0</v>
      </c>
      <c r="N87" s="33">
        <v>0.55000000000001137</v>
      </c>
      <c r="O87" s="34">
        <v>0</v>
      </c>
      <c r="P87" s="33">
        <v>0</v>
      </c>
      <c r="Q87" s="34">
        <v>0</v>
      </c>
      <c r="R87" s="33">
        <v>0</v>
      </c>
      <c r="S87" s="33">
        <v>0</v>
      </c>
      <c r="T87" s="33">
        <v>0</v>
      </c>
      <c r="U87" s="38">
        <v>2.0099999999999909</v>
      </c>
      <c r="V87" s="33">
        <v>0</v>
      </c>
      <c r="W87" s="33">
        <v>0</v>
      </c>
      <c r="X87" s="34"/>
      <c r="Y87" s="34">
        <f t="shared" si="4"/>
        <v>6.1111111111112372E-2</v>
      </c>
      <c r="Z87" s="34">
        <f t="shared" si="5"/>
        <v>0.46222222222222187</v>
      </c>
      <c r="AA87" s="52">
        <f t="shared" si="6"/>
        <v>0.52333333333333421</v>
      </c>
      <c r="AB87" s="54">
        <f t="shared" si="7"/>
        <v>2.1500000000000057</v>
      </c>
      <c r="AC87" s="2"/>
    </row>
    <row r="88" spans="1:29" ht="13.2" customHeight="1" x14ac:dyDescent="0.25">
      <c r="A88" s="3">
        <v>88</v>
      </c>
      <c r="B88" s="1"/>
      <c r="C88" s="31" t="s">
        <v>24</v>
      </c>
      <c r="D88" s="38">
        <v>0</v>
      </c>
      <c r="E88" s="33">
        <v>2.5</v>
      </c>
      <c r="F88" s="33">
        <v>0</v>
      </c>
      <c r="G88" s="33">
        <v>0.90999999999999659</v>
      </c>
      <c r="H88" s="33">
        <v>0</v>
      </c>
      <c r="I88" s="33">
        <v>0</v>
      </c>
      <c r="J88" s="33"/>
      <c r="K88" s="48">
        <v>0.89</v>
      </c>
      <c r="L88" s="56">
        <v>0</v>
      </c>
      <c r="M88" s="33">
        <v>0.81000000000000227</v>
      </c>
      <c r="N88" s="33">
        <v>1.1899999999999977</v>
      </c>
      <c r="O88" s="34">
        <v>0</v>
      </c>
      <c r="P88" s="33">
        <v>0</v>
      </c>
      <c r="Q88" s="34">
        <v>0</v>
      </c>
      <c r="R88" s="33">
        <v>0</v>
      </c>
      <c r="S88" s="33">
        <v>0</v>
      </c>
      <c r="T88" s="33">
        <v>0</v>
      </c>
      <c r="U88" s="38">
        <v>0</v>
      </c>
      <c r="V88" s="33">
        <v>0</v>
      </c>
      <c r="W88" s="33">
        <v>0</v>
      </c>
      <c r="X88" s="34"/>
      <c r="Y88" s="34">
        <f t="shared" si="4"/>
        <v>0.13222222222222196</v>
      </c>
      <c r="Z88" s="34">
        <f t="shared" si="5"/>
        <v>0.46888888888888874</v>
      </c>
      <c r="AA88" s="52">
        <f t="shared" si="6"/>
        <v>0.60111111111111071</v>
      </c>
      <c r="AB88" s="54">
        <f t="shared" si="7"/>
        <v>2.5</v>
      </c>
      <c r="AC88" s="2"/>
    </row>
    <row r="89" spans="1:29" ht="13.2" customHeight="1" x14ac:dyDescent="0.25">
      <c r="A89" s="3">
        <v>89</v>
      </c>
      <c r="B89" s="1"/>
      <c r="C89" s="31" t="s">
        <v>25</v>
      </c>
      <c r="D89" s="38">
        <v>0</v>
      </c>
      <c r="E89" s="33">
        <v>0</v>
      </c>
      <c r="F89" s="33">
        <v>1.2600000000000051</v>
      </c>
      <c r="G89" s="33">
        <v>1.7999999999999972</v>
      </c>
      <c r="H89" s="33">
        <v>0</v>
      </c>
      <c r="I89" s="33">
        <v>0</v>
      </c>
      <c r="J89" s="33"/>
      <c r="K89" s="48">
        <v>4.43</v>
      </c>
      <c r="L89" s="58">
        <v>1.3900000000000006</v>
      </c>
      <c r="M89" s="33">
        <v>1.2600000000000051</v>
      </c>
      <c r="N89" s="34">
        <v>0.17000000000000171</v>
      </c>
      <c r="O89" s="34">
        <v>0</v>
      </c>
      <c r="P89" s="33">
        <v>0</v>
      </c>
      <c r="Q89" s="34">
        <v>0</v>
      </c>
      <c r="R89" s="34">
        <v>0</v>
      </c>
      <c r="S89" s="33">
        <v>0</v>
      </c>
      <c r="T89" s="33">
        <v>0.91700000000000159</v>
      </c>
      <c r="U89" s="38">
        <v>0</v>
      </c>
      <c r="V89" s="33">
        <v>0</v>
      </c>
      <c r="W89" s="33">
        <v>0</v>
      </c>
      <c r="X89" s="34"/>
      <c r="Y89" s="34">
        <f t="shared" si="4"/>
        <v>0.41522222222222321</v>
      </c>
      <c r="Z89" s="34">
        <f t="shared" si="5"/>
        <v>0.34000000000000025</v>
      </c>
      <c r="AA89" s="52">
        <f t="shared" si="6"/>
        <v>0.75522222222222346</v>
      </c>
      <c r="AB89" s="54">
        <f t="shared" si="7"/>
        <v>1.7999999999999972</v>
      </c>
      <c r="AC89" s="2"/>
    </row>
    <row r="90" spans="1:29" ht="13.2" customHeight="1" x14ac:dyDescent="0.25">
      <c r="A90" s="3">
        <v>90</v>
      </c>
      <c r="B90" s="1"/>
      <c r="C90" s="31" t="s">
        <v>26</v>
      </c>
      <c r="D90" s="38"/>
      <c r="E90" s="33"/>
      <c r="F90" s="34"/>
      <c r="G90" s="34"/>
      <c r="H90" s="34"/>
      <c r="I90" s="34"/>
      <c r="J90" s="34"/>
      <c r="K90" s="49"/>
      <c r="L90" s="58"/>
      <c r="M90" s="58"/>
      <c r="N90" s="58"/>
      <c r="O90" s="58"/>
      <c r="P90" s="58"/>
      <c r="Q90" s="58"/>
      <c r="R90" s="58"/>
      <c r="S90" s="33"/>
      <c r="T90" s="33"/>
      <c r="U90" s="38"/>
      <c r="V90" s="33"/>
      <c r="W90" s="62"/>
      <c r="X90" s="34"/>
      <c r="Y90" s="34"/>
      <c r="Z90" s="34"/>
      <c r="AA90" s="52"/>
      <c r="AB90" s="54"/>
      <c r="AC90" s="2"/>
    </row>
    <row r="91" spans="1:29" ht="13.2" customHeight="1" x14ac:dyDescent="0.25">
      <c r="A91" s="3">
        <v>91</v>
      </c>
      <c r="B91" s="1"/>
      <c r="C91" s="31" t="s">
        <v>26</v>
      </c>
      <c r="D91" s="38"/>
      <c r="E91" s="33"/>
      <c r="F91" s="34"/>
      <c r="G91" s="34"/>
      <c r="H91" s="34"/>
      <c r="I91" s="34"/>
      <c r="J91" s="34"/>
      <c r="K91" s="50"/>
      <c r="L91" s="58"/>
      <c r="M91" s="58"/>
      <c r="N91" s="58"/>
      <c r="O91" s="58"/>
      <c r="P91" s="58"/>
      <c r="Q91" s="58"/>
      <c r="R91" s="58"/>
      <c r="S91" s="33"/>
      <c r="T91" s="33"/>
      <c r="U91" s="38"/>
      <c r="V91" s="33"/>
      <c r="W91" s="33"/>
      <c r="X91" s="34"/>
      <c r="Y91" s="34"/>
      <c r="Z91" s="34"/>
      <c r="AA91" s="52"/>
      <c r="AB91" s="54"/>
      <c r="AC91" s="2"/>
    </row>
    <row r="92" spans="1:29" ht="13.2" customHeight="1" x14ac:dyDescent="0.25">
      <c r="A92" s="3">
        <v>92</v>
      </c>
      <c r="B92" s="1"/>
      <c r="C92" s="31" t="s">
        <v>26</v>
      </c>
      <c r="D92" s="38"/>
      <c r="E92" s="33"/>
      <c r="F92" s="34"/>
      <c r="G92" s="34"/>
      <c r="H92" s="34"/>
      <c r="I92" s="34"/>
      <c r="J92" s="34"/>
      <c r="K92" s="50"/>
      <c r="L92" s="58"/>
      <c r="M92" s="58"/>
      <c r="N92" s="58"/>
      <c r="O92" s="58"/>
      <c r="P92" s="58"/>
      <c r="Q92" s="58"/>
      <c r="R92" s="58"/>
      <c r="S92" s="62"/>
      <c r="T92" s="62"/>
      <c r="U92" s="99"/>
      <c r="V92" s="62"/>
      <c r="W92" s="62"/>
      <c r="X92" s="34"/>
      <c r="Y92" s="34"/>
      <c r="Z92" s="34"/>
      <c r="AA92" s="52"/>
      <c r="AB92" s="54"/>
      <c r="AC92" s="2"/>
    </row>
    <row r="93" spans="1:29" ht="13.2" customHeight="1" x14ac:dyDescent="0.25">
      <c r="A93" s="3">
        <v>93</v>
      </c>
      <c r="B93" s="1"/>
      <c r="C93" s="31" t="s">
        <v>26</v>
      </c>
      <c r="D93" s="38"/>
      <c r="E93" s="33"/>
      <c r="F93" s="34"/>
      <c r="G93" s="34"/>
      <c r="H93" s="34"/>
      <c r="I93" s="34"/>
      <c r="J93" s="34"/>
      <c r="K93" s="50"/>
      <c r="L93" s="58"/>
      <c r="M93" s="58"/>
      <c r="N93" s="58"/>
      <c r="O93" s="34"/>
      <c r="P93" s="34"/>
      <c r="Q93" s="34"/>
      <c r="R93" s="34"/>
      <c r="S93" s="62"/>
      <c r="T93" s="62"/>
      <c r="U93" s="99"/>
      <c r="V93" s="62"/>
      <c r="W93" s="62"/>
      <c r="X93" s="34"/>
      <c r="Y93" s="34"/>
      <c r="Z93" s="34"/>
      <c r="AA93" s="52"/>
      <c r="AB93" s="54"/>
      <c r="AC93" s="2"/>
    </row>
    <row r="94" spans="1:29" ht="13.2" customHeight="1" x14ac:dyDescent="0.25">
      <c r="A94" s="3">
        <v>94</v>
      </c>
      <c r="B94" s="1"/>
      <c r="C94" s="31" t="s">
        <v>137</v>
      </c>
      <c r="D94" s="38">
        <v>0</v>
      </c>
      <c r="E94" s="33">
        <v>2.089999999999975</v>
      </c>
      <c r="F94" s="33">
        <v>0</v>
      </c>
      <c r="G94" s="33">
        <v>0.43999999999999773</v>
      </c>
      <c r="H94" s="33">
        <v>3.51</v>
      </c>
      <c r="I94" s="33">
        <v>0.56999999999999318</v>
      </c>
      <c r="J94" s="33"/>
      <c r="K94" s="48">
        <v>3.88</v>
      </c>
      <c r="L94" s="58">
        <v>0.56000000000000227</v>
      </c>
      <c r="M94" s="33">
        <v>6.6700000000000159</v>
      </c>
      <c r="N94" s="34">
        <v>0</v>
      </c>
      <c r="O94" s="34">
        <v>4.9699999999999704</v>
      </c>
      <c r="P94" s="33">
        <v>2.7900000000000205</v>
      </c>
      <c r="Q94" s="34">
        <v>1.1800000000000068</v>
      </c>
      <c r="R94" s="34"/>
      <c r="S94" s="62"/>
      <c r="T94" s="62"/>
      <c r="U94" s="99"/>
      <c r="V94" s="62"/>
      <c r="W94" s="62"/>
      <c r="X94" s="34"/>
      <c r="Y94" s="34">
        <f>(D94+F94+H94+L94+N94+P94)/6</f>
        <v>1.1433333333333371</v>
      </c>
      <c r="Z94" s="34">
        <f>(E94+G94+I94+M94+O94+Q94)/6</f>
        <v>2.6533333333333267</v>
      </c>
      <c r="AA94" s="52">
        <f t="shared" ref="AA94:AA109" si="8">Y94+Z94</f>
        <v>3.7966666666666637</v>
      </c>
      <c r="AB94" s="54">
        <f>MAX(D94:I94,L94:Q94)</f>
        <v>6.6700000000000159</v>
      </c>
      <c r="AC94" s="2"/>
    </row>
    <row r="95" spans="1:29" ht="13.2" customHeight="1" x14ac:dyDescent="0.25">
      <c r="A95" s="3">
        <v>95</v>
      </c>
      <c r="B95" s="1"/>
      <c r="C95" s="31" t="s">
        <v>91</v>
      </c>
      <c r="D95" s="38">
        <v>0.80000000000001137</v>
      </c>
      <c r="E95" s="33">
        <v>3.589999999999975</v>
      </c>
      <c r="F95" s="33">
        <v>0.62000000000000455</v>
      </c>
      <c r="G95" s="33">
        <v>1.1200000000000045</v>
      </c>
      <c r="H95" s="33">
        <v>0</v>
      </c>
      <c r="I95" s="33">
        <v>5.7799999999999727</v>
      </c>
      <c r="J95" s="33"/>
      <c r="K95" s="48">
        <v>6.03</v>
      </c>
      <c r="L95" s="58">
        <v>0</v>
      </c>
      <c r="M95" s="33">
        <v>6.3000000000000114</v>
      </c>
      <c r="N95" s="34">
        <v>0</v>
      </c>
      <c r="O95" s="34">
        <v>3.7999999999999545</v>
      </c>
      <c r="P95" s="33">
        <v>8.3700000000000045</v>
      </c>
      <c r="Q95" s="34">
        <v>7.6400000000000432</v>
      </c>
      <c r="R95" s="34">
        <v>0</v>
      </c>
      <c r="S95" s="33">
        <v>3.3999999999999773</v>
      </c>
      <c r="T95" s="33">
        <v>0</v>
      </c>
      <c r="U95" s="38">
        <v>6.339999999999975</v>
      </c>
      <c r="V95" s="33">
        <v>0</v>
      </c>
      <c r="W95" s="33">
        <v>2.3900000000000432</v>
      </c>
      <c r="X95" s="34"/>
      <c r="Y95" s="34">
        <f t="shared" ref="Y95:Y109" si="9">(D95+F95+H95+L95+N95+P95+R95+T95+V95)/9</f>
        <v>1.08777777777778</v>
      </c>
      <c r="Z95" s="34">
        <f t="shared" ref="Z95:Z109" si="10">(E95+G95+I95+M95+O95+Q95+S95+U95+W95)/9</f>
        <v>4.4844444444444393</v>
      </c>
      <c r="AA95" s="52">
        <f t="shared" si="8"/>
        <v>5.5722222222222193</v>
      </c>
      <c r="AB95" s="54">
        <f t="shared" ref="AB95:AB109" si="11">MAX(D95:I95,L95:W95)</f>
        <v>8.3700000000000045</v>
      </c>
      <c r="AC95" s="2"/>
    </row>
    <row r="96" spans="1:29" ht="13.2" customHeight="1" x14ac:dyDescent="0.25">
      <c r="A96" s="3">
        <v>96</v>
      </c>
      <c r="B96" s="1"/>
      <c r="C96" s="31" t="s">
        <v>92</v>
      </c>
      <c r="D96" s="38">
        <v>1.3799999999999955</v>
      </c>
      <c r="E96" s="33">
        <v>5.2699999999999818</v>
      </c>
      <c r="F96" s="33">
        <v>0</v>
      </c>
      <c r="G96" s="33">
        <v>0.39999999999997726</v>
      </c>
      <c r="H96" s="33">
        <v>0</v>
      </c>
      <c r="I96" s="33">
        <v>4.0900000000000318</v>
      </c>
      <c r="J96" s="33"/>
      <c r="K96" s="48">
        <v>10.18</v>
      </c>
      <c r="L96" s="58">
        <v>0</v>
      </c>
      <c r="M96" s="33">
        <v>6.3100000000000023</v>
      </c>
      <c r="N96" s="34">
        <v>0</v>
      </c>
      <c r="O96" s="34">
        <v>4.6200000000000045</v>
      </c>
      <c r="P96" s="33">
        <v>3.0799999999999841</v>
      </c>
      <c r="Q96" s="34">
        <v>3.1399999999999864</v>
      </c>
      <c r="R96" s="34">
        <v>0</v>
      </c>
      <c r="S96" s="33">
        <v>4.6899999999999977</v>
      </c>
      <c r="T96" s="33">
        <v>1.4119999999999777</v>
      </c>
      <c r="U96" s="38">
        <v>12.898000000000025</v>
      </c>
      <c r="V96" s="33">
        <v>0</v>
      </c>
      <c r="W96" s="33">
        <v>2.160000000000025</v>
      </c>
      <c r="X96" s="34"/>
      <c r="Y96" s="34">
        <f t="shared" si="9"/>
        <v>0.65244444444443972</v>
      </c>
      <c r="Z96" s="34">
        <f t="shared" si="10"/>
        <v>4.8420000000000032</v>
      </c>
      <c r="AA96" s="52">
        <f t="shared" si="8"/>
        <v>5.4944444444444427</v>
      </c>
      <c r="AB96" s="54">
        <f t="shared" si="11"/>
        <v>12.898000000000025</v>
      </c>
      <c r="AC96" s="2"/>
    </row>
    <row r="97" spans="1:29" ht="13.2" customHeight="1" x14ac:dyDescent="0.25">
      <c r="A97" s="3">
        <v>97</v>
      </c>
      <c r="B97" s="1"/>
      <c r="C97" s="31" t="s">
        <v>27</v>
      </c>
      <c r="D97" s="38">
        <v>0</v>
      </c>
      <c r="E97" s="33">
        <v>0.99000000000000909</v>
      </c>
      <c r="F97" s="33">
        <v>0</v>
      </c>
      <c r="G97" s="33">
        <v>2.6699999999999875</v>
      </c>
      <c r="H97" s="33">
        <v>0</v>
      </c>
      <c r="I97" s="33">
        <v>0</v>
      </c>
      <c r="J97" s="33"/>
      <c r="K97" s="33">
        <v>5.82</v>
      </c>
      <c r="L97" s="58">
        <v>2.7400000000000091</v>
      </c>
      <c r="M97" s="33">
        <v>6.8400000000000318</v>
      </c>
      <c r="N97" s="34">
        <v>1.5499999999999545</v>
      </c>
      <c r="O97" s="34">
        <v>4.8300000000000409</v>
      </c>
      <c r="P97" s="33">
        <v>4.1099999999999568</v>
      </c>
      <c r="Q97" s="34">
        <v>1.7800000000000296</v>
      </c>
      <c r="R97" s="34">
        <v>0</v>
      </c>
      <c r="S97" s="33">
        <v>2.5699999999999932</v>
      </c>
      <c r="T97" s="33">
        <v>2.5709999999999695</v>
      </c>
      <c r="U97" s="38">
        <v>12.469000000000051</v>
      </c>
      <c r="V97" s="33">
        <v>2.8799999999999955</v>
      </c>
      <c r="W97" s="33">
        <v>2.6200000000000045</v>
      </c>
      <c r="X97" s="34"/>
      <c r="Y97" s="34">
        <f t="shared" si="9"/>
        <v>1.5389999999999873</v>
      </c>
      <c r="Z97" s="34">
        <f t="shared" si="10"/>
        <v>3.8632222222222388</v>
      </c>
      <c r="AA97" s="52">
        <f t="shared" si="8"/>
        <v>5.4022222222222265</v>
      </c>
      <c r="AB97" s="54">
        <f t="shared" si="11"/>
        <v>12.469000000000051</v>
      </c>
      <c r="AC97" s="2"/>
    </row>
    <row r="98" spans="1:29" ht="13.2" customHeight="1" x14ac:dyDescent="0.25">
      <c r="A98" s="3">
        <v>98</v>
      </c>
      <c r="B98" s="1"/>
      <c r="C98" s="31" t="s">
        <v>93</v>
      </c>
      <c r="D98" s="38">
        <v>0</v>
      </c>
      <c r="E98" s="33">
        <v>3.0900000000000034</v>
      </c>
      <c r="F98" s="33">
        <v>0</v>
      </c>
      <c r="G98" s="33">
        <v>2.5499999999999829</v>
      </c>
      <c r="H98" s="33">
        <v>0.77</v>
      </c>
      <c r="I98" s="33">
        <v>9.3100000000000023</v>
      </c>
      <c r="J98" s="33"/>
      <c r="K98" s="48">
        <v>5.1100000000000003</v>
      </c>
      <c r="L98" s="58">
        <v>0</v>
      </c>
      <c r="M98" s="33">
        <v>3.8199999999999932</v>
      </c>
      <c r="N98" s="34">
        <v>0</v>
      </c>
      <c r="O98" s="34">
        <v>0</v>
      </c>
      <c r="P98" s="33">
        <v>5.5</v>
      </c>
      <c r="Q98" s="34">
        <v>1.4700000000000273</v>
      </c>
      <c r="R98" s="34">
        <v>2.6399999999999864</v>
      </c>
      <c r="S98" s="33">
        <v>1.9599999999999795</v>
      </c>
      <c r="T98" s="33">
        <v>0</v>
      </c>
      <c r="U98" s="38">
        <v>3.9200000000000159</v>
      </c>
      <c r="V98" s="33">
        <v>2.5300000000000296</v>
      </c>
      <c r="W98" s="33">
        <v>6.0699999999999932</v>
      </c>
      <c r="X98" s="34"/>
      <c r="Y98" s="34">
        <f t="shared" si="9"/>
        <v>1.2711111111111129</v>
      </c>
      <c r="Z98" s="34">
        <f t="shared" si="10"/>
        <v>3.5766666666666662</v>
      </c>
      <c r="AA98" s="52">
        <f t="shared" si="8"/>
        <v>4.8477777777777789</v>
      </c>
      <c r="AB98" s="54">
        <f t="shared" si="11"/>
        <v>9.3100000000000023</v>
      </c>
      <c r="AC98" s="2"/>
    </row>
    <row r="99" spans="1:29" ht="13.2" customHeight="1" x14ac:dyDescent="0.25">
      <c r="A99" s="3">
        <v>99</v>
      </c>
      <c r="B99" s="1"/>
      <c r="C99" s="31" t="s">
        <v>94</v>
      </c>
      <c r="D99" s="38">
        <v>0</v>
      </c>
      <c r="E99" s="33">
        <v>2.4200000000000159</v>
      </c>
      <c r="F99" s="33">
        <v>0</v>
      </c>
      <c r="G99" s="33">
        <v>0</v>
      </c>
      <c r="H99" s="33">
        <v>0</v>
      </c>
      <c r="I99" s="33">
        <v>0.80000000000001137</v>
      </c>
      <c r="J99" s="33"/>
      <c r="K99" s="48">
        <v>6.5</v>
      </c>
      <c r="L99" s="58">
        <v>0</v>
      </c>
      <c r="M99" s="33">
        <v>0</v>
      </c>
      <c r="N99" s="34">
        <v>0</v>
      </c>
      <c r="O99" s="34">
        <v>0</v>
      </c>
      <c r="P99" s="33">
        <v>0</v>
      </c>
      <c r="Q99" s="34">
        <v>0</v>
      </c>
      <c r="R99" s="34">
        <v>0</v>
      </c>
      <c r="S99" s="33">
        <v>0</v>
      </c>
      <c r="T99" s="33">
        <v>0.81399999999996453</v>
      </c>
      <c r="U99" s="38">
        <v>2.1860000000000355</v>
      </c>
      <c r="V99" s="33">
        <v>0</v>
      </c>
      <c r="W99" s="33">
        <v>0.90999999999996817</v>
      </c>
      <c r="X99" s="34"/>
      <c r="Y99" s="34">
        <f t="shared" si="9"/>
        <v>9.0444444444440497E-2</v>
      </c>
      <c r="Z99" s="34">
        <f t="shared" si="10"/>
        <v>0.70177777777778116</v>
      </c>
      <c r="AA99" s="52">
        <f t="shared" si="8"/>
        <v>0.79222222222222172</v>
      </c>
      <c r="AB99" s="54">
        <f t="shared" si="11"/>
        <v>2.4200000000000159</v>
      </c>
      <c r="AC99" s="2"/>
    </row>
    <row r="100" spans="1:29" ht="13.2" customHeight="1" x14ac:dyDescent="0.25">
      <c r="A100" s="3">
        <v>100</v>
      </c>
      <c r="B100" s="1"/>
      <c r="C100" s="31" t="s">
        <v>28</v>
      </c>
      <c r="D100" s="38">
        <v>0</v>
      </c>
      <c r="E100" s="33">
        <v>1.3499999999999943</v>
      </c>
      <c r="F100" s="33">
        <v>0</v>
      </c>
      <c r="G100" s="33">
        <v>0</v>
      </c>
      <c r="H100" s="33">
        <v>0</v>
      </c>
      <c r="I100" s="33">
        <v>1.5099999999999909</v>
      </c>
      <c r="J100" s="33"/>
      <c r="K100" s="48">
        <v>1.32</v>
      </c>
      <c r="L100" s="56">
        <v>2.6599999999999966</v>
      </c>
      <c r="M100" s="33">
        <v>1.8100000000000023</v>
      </c>
      <c r="N100" s="33">
        <v>0.44999999999998863</v>
      </c>
      <c r="O100" s="34">
        <v>0.62999999999999545</v>
      </c>
      <c r="P100" s="33">
        <v>0</v>
      </c>
      <c r="Q100" s="34">
        <v>2.5</v>
      </c>
      <c r="R100" s="33">
        <v>0</v>
      </c>
      <c r="S100" s="33">
        <v>0</v>
      </c>
      <c r="T100" s="33">
        <v>1.2169999999999845</v>
      </c>
      <c r="U100" s="38">
        <v>0</v>
      </c>
      <c r="V100" s="33">
        <v>0</v>
      </c>
      <c r="W100" s="33">
        <v>0</v>
      </c>
      <c r="X100" s="34"/>
      <c r="Y100" s="34">
        <f t="shared" si="9"/>
        <v>0.48077777777777442</v>
      </c>
      <c r="Z100" s="34">
        <f t="shared" si="10"/>
        <v>0.86666666666666481</v>
      </c>
      <c r="AA100" s="52">
        <f t="shared" si="8"/>
        <v>1.3474444444444393</v>
      </c>
      <c r="AB100" s="54">
        <f t="shared" si="11"/>
        <v>2.6599999999999966</v>
      </c>
      <c r="AC100" s="2"/>
    </row>
    <row r="101" spans="1:29" ht="13.2" customHeight="1" x14ac:dyDescent="0.25">
      <c r="A101" s="3">
        <v>101</v>
      </c>
      <c r="B101" s="1"/>
      <c r="C101" s="31" t="s">
        <v>29</v>
      </c>
      <c r="D101" s="38">
        <v>0</v>
      </c>
      <c r="E101" s="33">
        <v>1.9099999999999966</v>
      </c>
      <c r="F101" s="33">
        <v>0</v>
      </c>
      <c r="G101" s="33">
        <v>0</v>
      </c>
      <c r="H101" s="33">
        <v>0</v>
      </c>
      <c r="I101" s="33">
        <v>0</v>
      </c>
      <c r="J101" s="33"/>
      <c r="K101" s="48">
        <v>0</v>
      </c>
      <c r="L101" s="56">
        <v>0</v>
      </c>
      <c r="M101" s="33">
        <v>4.0800000000000125</v>
      </c>
      <c r="N101" s="34">
        <v>0</v>
      </c>
      <c r="O101" s="34">
        <v>0.56999999999999318</v>
      </c>
      <c r="P101" s="33">
        <v>0.59000000000000341</v>
      </c>
      <c r="Q101" s="34">
        <v>0</v>
      </c>
      <c r="R101" s="34">
        <v>2.2800000000000011</v>
      </c>
      <c r="S101" s="33">
        <v>1.2599999999999909</v>
      </c>
      <c r="T101" s="33">
        <v>1.5600000000000023</v>
      </c>
      <c r="U101" s="38">
        <v>0</v>
      </c>
      <c r="V101" s="33">
        <v>0.81999999999999318</v>
      </c>
      <c r="W101" s="33">
        <v>0</v>
      </c>
      <c r="X101" s="34"/>
      <c r="Y101" s="34">
        <f t="shared" si="9"/>
        <v>0.58333333333333337</v>
      </c>
      <c r="Z101" s="34">
        <f t="shared" si="10"/>
        <v>0.86888888888888816</v>
      </c>
      <c r="AA101" s="52">
        <f t="shared" si="8"/>
        <v>1.4522222222222214</v>
      </c>
      <c r="AB101" s="54">
        <f t="shared" si="11"/>
        <v>4.0800000000000125</v>
      </c>
      <c r="AC101" s="2"/>
    </row>
    <row r="102" spans="1:29" ht="13.2" customHeight="1" x14ac:dyDescent="0.25">
      <c r="A102" s="3">
        <v>102</v>
      </c>
      <c r="B102" s="1"/>
      <c r="C102" s="31" t="s">
        <v>30</v>
      </c>
      <c r="D102" s="38">
        <v>0</v>
      </c>
      <c r="E102" s="33">
        <v>3.210000000000008</v>
      </c>
      <c r="F102" s="33">
        <v>0</v>
      </c>
      <c r="G102" s="33">
        <v>0</v>
      </c>
      <c r="H102" s="33">
        <v>0</v>
      </c>
      <c r="I102" s="33">
        <v>0</v>
      </c>
      <c r="J102" s="33"/>
      <c r="K102" s="48">
        <v>0</v>
      </c>
      <c r="L102" s="56">
        <v>0</v>
      </c>
      <c r="M102" s="33">
        <v>0</v>
      </c>
      <c r="N102" s="33">
        <v>1.8400000000000034</v>
      </c>
      <c r="O102" s="34">
        <v>0</v>
      </c>
      <c r="P102" s="33">
        <v>0</v>
      </c>
      <c r="Q102" s="34">
        <v>3.4000000000000057</v>
      </c>
      <c r="R102" s="33">
        <v>0</v>
      </c>
      <c r="S102" s="33">
        <v>6.3700000000000045</v>
      </c>
      <c r="T102" s="33">
        <v>0</v>
      </c>
      <c r="U102" s="38">
        <v>5.5099999999999909</v>
      </c>
      <c r="V102" s="33">
        <v>1.2299999999999898</v>
      </c>
      <c r="W102" s="33">
        <v>0</v>
      </c>
      <c r="X102" s="34"/>
      <c r="Y102" s="34">
        <f t="shared" si="9"/>
        <v>0.34111111111111037</v>
      </c>
      <c r="Z102" s="34">
        <f t="shared" si="10"/>
        <v>2.0544444444444454</v>
      </c>
      <c r="AA102" s="52">
        <f t="shared" si="8"/>
        <v>2.3955555555555557</v>
      </c>
      <c r="AB102" s="54">
        <f t="shared" si="11"/>
        <v>6.3700000000000045</v>
      </c>
      <c r="AC102" s="2"/>
    </row>
    <row r="103" spans="1:29" ht="13.2" customHeight="1" x14ac:dyDescent="0.25">
      <c r="A103" s="3">
        <v>103</v>
      </c>
      <c r="B103" s="1"/>
      <c r="C103" s="31" t="s">
        <v>30</v>
      </c>
      <c r="D103" s="38">
        <v>0</v>
      </c>
      <c r="E103" s="33">
        <v>0</v>
      </c>
      <c r="F103" s="33">
        <v>0</v>
      </c>
      <c r="G103" s="33">
        <v>0</v>
      </c>
      <c r="H103" s="33">
        <v>1.07</v>
      </c>
      <c r="I103" s="33">
        <v>2.5900000000000034</v>
      </c>
      <c r="J103" s="33"/>
      <c r="K103" s="48">
        <v>0.87</v>
      </c>
      <c r="L103" s="56">
        <v>0</v>
      </c>
      <c r="M103" s="33">
        <v>0</v>
      </c>
      <c r="N103" s="33">
        <v>0</v>
      </c>
      <c r="O103" s="34">
        <v>0.89000000000001478</v>
      </c>
      <c r="P103" s="33">
        <v>0</v>
      </c>
      <c r="Q103" s="34">
        <v>5.2299999999999898</v>
      </c>
      <c r="R103" s="33">
        <v>0</v>
      </c>
      <c r="S103" s="33">
        <v>2.1100000000000136</v>
      </c>
      <c r="T103" s="33">
        <v>0</v>
      </c>
      <c r="U103" s="38">
        <v>1.5999999999999943</v>
      </c>
      <c r="V103" s="33">
        <v>0</v>
      </c>
      <c r="W103" s="33">
        <v>1.5999999999999943</v>
      </c>
      <c r="X103" s="34"/>
      <c r="Y103" s="34">
        <f t="shared" si="9"/>
        <v>0.11888888888888889</v>
      </c>
      <c r="Z103" s="34">
        <f t="shared" si="10"/>
        <v>1.5577777777777788</v>
      </c>
      <c r="AA103" s="52">
        <f t="shared" si="8"/>
        <v>1.6766666666666676</v>
      </c>
      <c r="AB103" s="54">
        <f t="shared" si="11"/>
        <v>5.2299999999999898</v>
      </c>
      <c r="AC103" s="2"/>
    </row>
    <row r="104" spans="1:29" ht="13.2" customHeight="1" x14ac:dyDescent="0.25">
      <c r="A104" s="3">
        <v>104</v>
      </c>
      <c r="B104" s="1"/>
      <c r="C104" s="31" t="s">
        <v>31</v>
      </c>
      <c r="D104" s="38">
        <v>1.5900000000000034</v>
      </c>
      <c r="E104" s="33">
        <v>0</v>
      </c>
      <c r="F104" s="33">
        <v>0</v>
      </c>
      <c r="G104" s="33">
        <v>3.2000000000000171</v>
      </c>
      <c r="H104" s="33">
        <v>4.92</v>
      </c>
      <c r="I104" s="33">
        <v>3.5600000000000023</v>
      </c>
      <c r="J104" s="33"/>
      <c r="K104" s="48">
        <v>1.4</v>
      </c>
      <c r="L104" s="56">
        <v>0</v>
      </c>
      <c r="M104" s="33">
        <v>1.6599999999999966</v>
      </c>
      <c r="N104" s="33">
        <v>0</v>
      </c>
      <c r="O104" s="34">
        <v>0</v>
      </c>
      <c r="P104" s="33">
        <v>0</v>
      </c>
      <c r="Q104" s="34">
        <v>3.2800000000000011</v>
      </c>
      <c r="R104" s="33">
        <v>0.90000000000000568</v>
      </c>
      <c r="S104" s="33">
        <v>2.4199999999999875</v>
      </c>
      <c r="T104" s="33">
        <v>0</v>
      </c>
      <c r="U104" s="38">
        <v>3</v>
      </c>
      <c r="V104" s="33">
        <v>0</v>
      </c>
      <c r="W104" s="33">
        <v>3.7599999999999909</v>
      </c>
      <c r="X104" s="34"/>
      <c r="Y104" s="34">
        <f t="shared" si="9"/>
        <v>0.82333333333333436</v>
      </c>
      <c r="Z104" s="34">
        <f t="shared" si="10"/>
        <v>2.3199999999999994</v>
      </c>
      <c r="AA104" s="52">
        <f t="shared" si="8"/>
        <v>3.1433333333333335</v>
      </c>
      <c r="AB104" s="54">
        <f t="shared" si="11"/>
        <v>4.92</v>
      </c>
      <c r="AC104" s="2"/>
    </row>
    <row r="105" spans="1:29" ht="13.2" customHeight="1" x14ac:dyDescent="0.25">
      <c r="A105" s="3">
        <v>105</v>
      </c>
      <c r="B105" s="1"/>
      <c r="C105" s="31" t="s">
        <v>32</v>
      </c>
      <c r="D105" s="38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/>
      <c r="K105" s="48">
        <v>6.26</v>
      </c>
      <c r="L105" s="58">
        <v>0</v>
      </c>
      <c r="M105" s="33">
        <v>0</v>
      </c>
      <c r="N105" s="34">
        <v>0</v>
      </c>
      <c r="O105" s="34">
        <v>0</v>
      </c>
      <c r="P105" s="33">
        <v>0</v>
      </c>
      <c r="Q105" s="34">
        <v>0</v>
      </c>
      <c r="R105" s="34">
        <v>0</v>
      </c>
      <c r="S105" s="33">
        <v>4.1099999999999852</v>
      </c>
      <c r="T105" s="33">
        <v>0</v>
      </c>
      <c r="U105" s="38">
        <v>4.9900000000000091</v>
      </c>
      <c r="V105" s="33">
        <v>0</v>
      </c>
      <c r="W105" s="33">
        <v>2.7299999999999898</v>
      </c>
      <c r="X105" s="34"/>
      <c r="Y105" s="34">
        <f t="shared" si="9"/>
        <v>0</v>
      </c>
      <c r="Z105" s="34">
        <f t="shared" si="10"/>
        <v>1.3144444444444427</v>
      </c>
      <c r="AA105" s="52">
        <f t="shared" si="8"/>
        <v>1.3144444444444427</v>
      </c>
      <c r="AB105" s="54">
        <f t="shared" si="11"/>
        <v>4.9900000000000091</v>
      </c>
      <c r="AC105" s="2"/>
    </row>
    <row r="106" spans="1:29" ht="13.2" customHeight="1" x14ac:dyDescent="0.25">
      <c r="A106" s="3">
        <v>106</v>
      </c>
      <c r="B106" s="1"/>
      <c r="C106" s="31" t="s">
        <v>33</v>
      </c>
      <c r="D106" s="38">
        <v>0</v>
      </c>
      <c r="E106" s="33">
        <v>0</v>
      </c>
      <c r="F106" s="33">
        <v>0</v>
      </c>
      <c r="G106" s="33">
        <v>4.0400000000000205</v>
      </c>
      <c r="H106" s="33">
        <v>0</v>
      </c>
      <c r="I106" s="33">
        <v>4.0099999999999909</v>
      </c>
      <c r="J106" s="33"/>
      <c r="K106" s="48">
        <v>0</v>
      </c>
      <c r="L106" s="58">
        <v>0</v>
      </c>
      <c r="M106" s="33">
        <v>0</v>
      </c>
      <c r="N106" s="34">
        <v>0</v>
      </c>
      <c r="O106" s="34">
        <v>0</v>
      </c>
      <c r="P106" s="33">
        <v>0</v>
      </c>
      <c r="Q106" s="34">
        <v>2.8700000000000045</v>
      </c>
      <c r="R106" s="34">
        <v>0</v>
      </c>
      <c r="S106" s="33">
        <v>2.6999999999999886</v>
      </c>
      <c r="T106" s="33">
        <v>0</v>
      </c>
      <c r="U106" s="38">
        <v>4.3100000000000023</v>
      </c>
      <c r="V106" s="33">
        <v>0</v>
      </c>
      <c r="W106" s="33">
        <v>1.75</v>
      </c>
      <c r="X106" s="34"/>
      <c r="Y106" s="34">
        <f t="shared" si="9"/>
        <v>0</v>
      </c>
      <c r="Z106" s="34">
        <f t="shared" si="10"/>
        <v>2.1866666666666674</v>
      </c>
      <c r="AA106" s="52">
        <f t="shared" si="8"/>
        <v>2.1866666666666674</v>
      </c>
      <c r="AB106" s="54">
        <f t="shared" si="11"/>
        <v>4.3100000000000023</v>
      </c>
      <c r="AC106" s="2"/>
    </row>
    <row r="107" spans="1:29" ht="13.2" customHeight="1" x14ac:dyDescent="0.25">
      <c r="A107" s="3">
        <v>107</v>
      </c>
      <c r="B107" s="1"/>
      <c r="C107" s="31" t="s">
        <v>109</v>
      </c>
      <c r="D107" s="38">
        <v>0</v>
      </c>
      <c r="E107" s="33">
        <v>0</v>
      </c>
      <c r="F107" s="33">
        <v>0</v>
      </c>
      <c r="G107" s="33">
        <v>11.410000000000025</v>
      </c>
      <c r="H107" s="33">
        <v>1.23</v>
      </c>
      <c r="I107" s="33">
        <v>0</v>
      </c>
      <c r="J107" s="33"/>
      <c r="K107" s="48">
        <v>0</v>
      </c>
      <c r="L107" s="58">
        <v>0</v>
      </c>
      <c r="M107" s="33">
        <v>0</v>
      </c>
      <c r="N107" s="34">
        <v>0</v>
      </c>
      <c r="O107" s="34">
        <v>0</v>
      </c>
      <c r="P107" s="33">
        <v>0</v>
      </c>
      <c r="Q107" s="34">
        <v>1.1299999999999955</v>
      </c>
      <c r="R107" s="34">
        <v>0</v>
      </c>
      <c r="S107" s="33">
        <v>0</v>
      </c>
      <c r="T107" s="33">
        <v>0</v>
      </c>
      <c r="U107" s="38">
        <v>0</v>
      </c>
      <c r="V107" s="33">
        <v>0</v>
      </c>
      <c r="W107" s="33">
        <v>11.110000000000014</v>
      </c>
      <c r="X107" s="34"/>
      <c r="Y107" s="34">
        <f t="shared" si="9"/>
        <v>0.13666666666666666</v>
      </c>
      <c r="Z107" s="34">
        <f t="shared" si="10"/>
        <v>2.6277777777777818</v>
      </c>
      <c r="AA107" s="52">
        <f t="shared" si="8"/>
        <v>2.7644444444444485</v>
      </c>
      <c r="AB107" s="54">
        <f t="shared" si="11"/>
        <v>11.410000000000025</v>
      </c>
      <c r="AC107" s="2"/>
    </row>
    <row r="108" spans="1:29" ht="13.2" customHeight="1" x14ac:dyDescent="0.25">
      <c r="A108" s="3">
        <v>108</v>
      </c>
      <c r="B108" s="1"/>
      <c r="C108" s="31" t="s">
        <v>110</v>
      </c>
      <c r="D108" s="38">
        <v>0.87999999999999545</v>
      </c>
      <c r="E108" s="33">
        <v>0</v>
      </c>
      <c r="F108" s="33">
        <v>1.1300000000000239</v>
      </c>
      <c r="G108" s="33">
        <v>0</v>
      </c>
      <c r="H108" s="33">
        <v>0</v>
      </c>
      <c r="I108" s="33">
        <v>0</v>
      </c>
      <c r="J108" s="33"/>
      <c r="K108" s="48">
        <v>0</v>
      </c>
      <c r="L108" s="56">
        <v>0</v>
      </c>
      <c r="M108" s="33">
        <v>0</v>
      </c>
      <c r="N108" s="33">
        <v>0</v>
      </c>
      <c r="O108" s="34">
        <v>0</v>
      </c>
      <c r="P108" s="33">
        <v>5.6299999999999955</v>
      </c>
      <c r="Q108" s="34">
        <v>6.0299999999999727</v>
      </c>
      <c r="R108" s="34">
        <v>0</v>
      </c>
      <c r="S108" s="33">
        <v>0</v>
      </c>
      <c r="T108" s="33">
        <v>0</v>
      </c>
      <c r="U108" s="38">
        <v>0</v>
      </c>
      <c r="V108" s="33">
        <v>0</v>
      </c>
      <c r="W108" s="33">
        <v>0</v>
      </c>
      <c r="X108" s="34"/>
      <c r="Y108" s="34">
        <f t="shared" si="9"/>
        <v>0.84888888888889058</v>
      </c>
      <c r="Z108" s="34">
        <f t="shared" si="10"/>
        <v>0.66999999999999693</v>
      </c>
      <c r="AA108" s="52">
        <f t="shared" si="8"/>
        <v>1.5188888888888874</v>
      </c>
      <c r="AB108" s="54">
        <f t="shared" si="11"/>
        <v>6.0299999999999727</v>
      </c>
      <c r="AC108" s="2"/>
    </row>
    <row r="109" spans="1:29" ht="13.2" customHeight="1" x14ac:dyDescent="0.25">
      <c r="A109" s="3">
        <v>109</v>
      </c>
      <c r="B109" s="1"/>
      <c r="C109" s="31" t="s">
        <v>111</v>
      </c>
      <c r="D109" s="38">
        <v>1.6599999999999966</v>
      </c>
      <c r="E109" s="33">
        <v>0.94999999999998863</v>
      </c>
      <c r="F109" s="33">
        <v>0</v>
      </c>
      <c r="G109" s="33">
        <v>0</v>
      </c>
      <c r="H109" s="33">
        <v>0</v>
      </c>
      <c r="I109" s="33">
        <v>0</v>
      </c>
      <c r="J109" s="33"/>
      <c r="K109" s="48">
        <v>0</v>
      </c>
      <c r="L109" s="56">
        <v>0</v>
      </c>
      <c r="M109" s="33">
        <v>0</v>
      </c>
      <c r="N109" s="33">
        <v>3.8800000000000239</v>
      </c>
      <c r="O109" s="34">
        <v>1.339999999999975</v>
      </c>
      <c r="P109" s="33">
        <v>0</v>
      </c>
      <c r="Q109" s="34">
        <v>2.3500000000000227</v>
      </c>
      <c r="R109" s="33">
        <v>0</v>
      </c>
      <c r="S109" s="33">
        <v>0</v>
      </c>
      <c r="T109" s="33">
        <v>0</v>
      </c>
      <c r="U109" s="38">
        <v>0</v>
      </c>
      <c r="V109" s="33">
        <v>0.59999999999999432</v>
      </c>
      <c r="W109" s="33">
        <v>4.9000000000000057</v>
      </c>
      <c r="X109" s="34"/>
      <c r="Y109" s="34">
        <f t="shared" si="9"/>
        <v>0.68222222222222384</v>
      </c>
      <c r="Z109" s="34">
        <f t="shared" si="10"/>
        <v>1.0599999999999992</v>
      </c>
      <c r="AA109" s="52">
        <f t="shared" si="8"/>
        <v>1.742222222222223</v>
      </c>
      <c r="AB109" s="54">
        <f t="shared" si="11"/>
        <v>4.9000000000000057</v>
      </c>
      <c r="AC109" s="2"/>
    </row>
    <row r="110" spans="1:29" ht="13.2" customHeight="1" x14ac:dyDescent="0.25">
      <c r="A110" s="3">
        <v>110</v>
      </c>
      <c r="B110" s="1"/>
      <c r="C110" s="31" t="s">
        <v>34</v>
      </c>
      <c r="D110" s="40"/>
      <c r="E110" s="33"/>
      <c r="F110" s="34"/>
      <c r="G110" s="34"/>
      <c r="H110" s="33"/>
      <c r="I110" s="33"/>
      <c r="J110" s="33"/>
      <c r="K110" s="33"/>
      <c r="L110" s="56"/>
      <c r="M110" s="56"/>
      <c r="N110" s="56"/>
      <c r="O110" s="34"/>
      <c r="P110" s="34"/>
      <c r="Q110" s="34"/>
      <c r="R110" s="34"/>
      <c r="S110" s="62"/>
      <c r="T110" s="62"/>
      <c r="U110" s="99"/>
      <c r="V110" s="62"/>
      <c r="W110" s="62"/>
      <c r="X110" s="34"/>
      <c r="Y110" s="34"/>
      <c r="Z110" s="34"/>
      <c r="AA110" s="52"/>
      <c r="AB110" s="54"/>
      <c r="AC110" s="2"/>
    </row>
    <row r="111" spans="1:29" ht="13.2" customHeight="1" x14ac:dyDescent="0.25">
      <c r="A111" s="3">
        <v>111</v>
      </c>
      <c r="B111" s="1"/>
      <c r="C111" s="31" t="s">
        <v>34</v>
      </c>
      <c r="D111" s="38"/>
      <c r="E111" s="33"/>
      <c r="F111" s="34"/>
      <c r="G111" s="34"/>
      <c r="H111" s="33"/>
      <c r="I111" s="33"/>
      <c r="J111" s="33"/>
      <c r="K111" s="33"/>
      <c r="L111" s="56"/>
      <c r="M111" s="56"/>
      <c r="N111" s="56"/>
      <c r="O111" s="34"/>
      <c r="P111" s="34"/>
      <c r="Q111" s="34"/>
      <c r="R111" s="34"/>
      <c r="S111" s="62"/>
      <c r="T111" s="62"/>
      <c r="U111" s="99"/>
      <c r="V111" s="62"/>
      <c r="W111" s="62"/>
      <c r="X111" s="34"/>
      <c r="Y111" s="34"/>
      <c r="Z111" s="34"/>
      <c r="AA111" s="52"/>
      <c r="AB111" s="54"/>
      <c r="AC111" s="2"/>
    </row>
    <row r="112" spans="1:29" ht="13.2" customHeight="1" x14ac:dyDescent="0.25">
      <c r="A112" s="3">
        <v>112</v>
      </c>
      <c r="B112" s="1"/>
      <c r="C112" s="31" t="s">
        <v>34</v>
      </c>
      <c r="D112" s="38"/>
      <c r="E112" s="33"/>
      <c r="F112" s="34"/>
      <c r="G112" s="34"/>
      <c r="H112" s="33"/>
      <c r="I112" s="33"/>
      <c r="J112" s="33"/>
      <c r="K112" s="33"/>
      <c r="L112" s="56"/>
      <c r="M112" s="56"/>
      <c r="N112" s="56"/>
      <c r="O112" s="34"/>
      <c r="P112" s="34"/>
      <c r="Q112" s="34"/>
      <c r="R112" s="34"/>
      <c r="S112" s="62"/>
      <c r="T112" s="62"/>
      <c r="U112" s="99"/>
      <c r="V112" s="62"/>
      <c r="W112" s="62"/>
      <c r="X112" s="34"/>
      <c r="Y112" s="34"/>
      <c r="Z112" s="34"/>
      <c r="AA112" s="52"/>
      <c r="AB112" s="54"/>
      <c r="AC112" s="2"/>
    </row>
    <row r="113" spans="1:29" ht="13.2" customHeight="1" x14ac:dyDescent="0.25">
      <c r="A113" s="3">
        <v>113</v>
      </c>
      <c r="B113" s="1"/>
      <c r="C113" s="31" t="s">
        <v>59</v>
      </c>
      <c r="D113" s="40">
        <v>0.99</v>
      </c>
      <c r="E113" s="33">
        <v>0</v>
      </c>
      <c r="F113" s="33">
        <v>1.0500000000000114</v>
      </c>
      <c r="G113" s="33">
        <v>0</v>
      </c>
      <c r="H113" s="33">
        <v>0</v>
      </c>
      <c r="I113" s="33">
        <v>0</v>
      </c>
      <c r="J113" s="33"/>
      <c r="K113" s="33">
        <v>0</v>
      </c>
      <c r="L113" s="56">
        <v>0.87999999999999545</v>
      </c>
      <c r="M113" s="33">
        <v>0</v>
      </c>
      <c r="N113" s="33">
        <v>0</v>
      </c>
      <c r="O113" s="34">
        <v>0</v>
      </c>
      <c r="P113" s="33">
        <v>0</v>
      </c>
      <c r="Q113" s="34">
        <v>0</v>
      </c>
      <c r="R113" s="34">
        <v>0</v>
      </c>
      <c r="S113" s="33">
        <v>0</v>
      </c>
      <c r="T113" s="33">
        <v>0</v>
      </c>
      <c r="U113" s="38">
        <v>2.6399999999999864</v>
      </c>
      <c r="V113" s="33">
        <v>0</v>
      </c>
      <c r="W113" s="33">
        <v>0</v>
      </c>
      <c r="X113" s="34"/>
      <c r="Y113" s="34">
        <f>(D113+F113+H113+L113+N113+P113+R113+T113+V113)/9</f>
        <v>0.3244444444444452</v>
      </c>
      <c r="Z113" s="34">
        <f>(E113+G113+I113+M113+O113+Q113+S113+U113+W113)/9</f>
        <v>0.29333333333333184</v>
      </c>
      <c r="AA113" s="52">
        <f>Y113+Z113</f>
        <v>0.61777777777777709</v>
      </c>
      <c r="AB113" s="54">
        <f>MAX(D113:I113,L113:W113)</f>
        <v>2.6399999999999864</v>
      </c>
      <c r="AC113" s="2"/>
    </row>
    <row r="114" spans="1:29" ht="13.2" customHeight="1" x14ac:dyDescent="0.25">
      <c r="A114" s="3">
        <v>114</v>
      </c>
      <c r="B114" s="1"/>
      <c r="C114" s="31" t="s">
        <v>95</v>
      </c>
      <c r="D114" s="38">
        <v>0</v>
      </c>
      <c r="E114" s="33">
        <v>3.9300000000000068</v>
      </c>
      <c r="F114" s="33">
        <v>0</v>
      </c>
      <c r="G114" s="33">
        <v>0</v>
      </c>
      <c r="H114" s="33">
        <v>0</v>
      </c>
      <c r="I114" s="33">
        <v>0</v>
      </c>
      <c r="J114" s="33"/>
      <c r="K114" s="48">
        <v>0</v>
      </c>
      <c r="L114" s="56">
        <v>5.0000000000011369E-2</v>
      </c>
      <c r="M114" s="33">
        <v>0</v>
      </c>
      <c r="N114" s="33">
        <v>0</v>
      </c>
      <c r="O114" s="34">
        <v>0</v>
      </c>
      <c r="P114" s="33">
        <v>0</v>
      </c>
      <c r="Q114" s="34">
        <v>0</v>
      </c>
      <c r="R114" s="34">
        <v>0</v>
      </c>
      <c r="S114" s="33">
        <v>0</v>
      </c>
      <c r="T114" s="33">
        <v>0</v>
      </c>
      <c r="U114" s="38">
        <v>0</v>
      </c>
      <c r="V114" s="33">
        <v>0</v>
      </c>
      <c r="W114" s="33">
        <v>0</v>
      </c>
      <c r="X114" s="34"/>
      <c r="Y114" s="34">
        <f>(D114+F114+H114+L114+N114+P114+R114+T114+V114)/9</f>
        <v>5.5555555555568186E-3</v>
      </c>
      <c r="Z114" s="34">
        <f>(E114+G114+I114+M114+O114+Q114+S114+U114+W114)/9</f>
        <v>0.43666666666666742</v>
      </c>
      <c r="AA114" s="52">
        <f>Y114+Z114</f>
        <v>0.44222222222222424</v>
      </c>
      <c r="AB114" s="54">
        <f>MAX(D114:I114,L114:W114)</f>
        <v>3.9300000000000068</v>
      </c>
      <c r="AC114" s="2"/>
    </row>
    <row r="115" spans="1:29" ht="13.2" customHeight="1" x14ac:dyDescent="0.25">
      <c r="A115" s="3">
        <v>115</v>
      </c>
      <c r="B115" s="1"/>
      <c r="C115" s="31" t="s">
        <v>102</v>
      </c>
      <c r="D115" s="38"/>
      <c r="E115" s="33"/>
      <c r="F115" s="34"/>
      <c r="G115" s="34"/>
      <c r="H115" s="33"/>
      <c r="I115" s="33"/>
      <c r="J115" s="33"/>
      <c r="K115" s="49"/>
      <c r="L115" s="56"/>
      <c r="M115" s="56"/>
      <c r="N115" s="56"/>
      <c r="O115" s="34"/>
      <c r="P115" s="34"/>
      <c r="Q115" s="34"/>
      <c r="R115" s="34"/>
      <c r="S115" s="93"/>
      <c r="T115" s="93"/>
      <c r="U115" s="100"/>
      <c r="V115" s="93"/>
      <c r="W115" s="93"/>
      <c r="X115" s="34"/>
      <c r="Y115" s="34"/>
      <c r="Z115" s="34"/>
      <c r="AA115" s="52"/>
      <c r="AB115" s="54"/>
      <c r="AC115" s="2"/>
    </row>
    <row r="116" spans="1:29" ht="13.2" customHeight="1" x14ac:dyDescent="0.25">
      <c r="A116" s="3">
        <v>116</v>
      </c>
      <c r="B116" s="1"/>
      <c r="C116" s="31" t="s">
        <v>102</v>
      </c>
      <c r="D116" s="38"/>
      <c r="E116" s="33"/>
      <c r="F116" s="34"/>
      <c r="G116" s="34"/>
      <c r="H116" s="33"/>
      <c r="I116" s="33"/>
      <c r="J116" s="33"/>
      <c r="K116" s="50"/>
      <c r="L116" s="56"/>
      <c r="M116" s="56"/>
      <c r="N116" s="56"/>
      <c r="O116" s="34"/>
      <c r="P116" s="34"/>
      <c r="Q116" s="34"/>
      <c r="R116" s="34"/>
      <c r="S116" s="62"/>
      <c r="T116" s="62"/>
      <c r="U116" s="99"/>
      <c r="V116" s="62"/>
      <c r="W116" s="62"/>
      <c r="X116" s="34"/>
      <c r="Y116" s="34"/>
      <c r="Z116" s="34"/>
      <c r="AA116" s="52"/>
      <c r="AB116" s="54"/>
      <c r="AC116" s="2"/>
    </row>
    <row r="117" spans="1:29" ht="13.2" customHeight="1" x14ac:dyDescent="0.25">
      <c r="A117" s="3">
        <v>117</v>
      </c>
      <c r="B117" s="1"/>
      <c r="C117" s="31" t="s">
        <v>103</v>
      </c>
      <c r="D117" s="38"/>
      <c r="E117" s="33"/>
      <c r="F117" s="34"/>
      <c r="G117" s="34"/>
      <c r="H117" s="33"/>
      <c r="I117" s="33"/>
      <c r="J117" s="33"/>
      <c r="K117" s="50"/>
      <c r="L117" s="56"/>
      <c r="M117" s="56"/>
      <c r="N117" s="56"/>
      <c r="O117" s="34"/>
      <c r="P117" s="34"/>
      <c r="Q117" s="34"/>
      <c r="R117" s="34"/>
      <c r="S117" s="62"/>
      <c r="T117" s="62"/>
      <c r="U117" s="99"/>
      <c r="V117" s="62"/>
      <c r="W117" s="62"/>
      <c r="X117" s="34"/>
      <c r="Y117" s="34"/>
      <c r="Z117" s="34"/>
      <c r="AA117" s="52"/>
      <c r="AB117" s="54"/>
      <c r="AC117" s="2"/>
    </row>
    <row r="118" spans="1:29" ht="13.2" customHeight="1" x14ac:dyDescent="0.25">
      <c r="A118" s="3">
        <v>118</v>
      </c>
      <c r="B118" s="1"/>
      <c r="C118" s="31" t="s">
        <v>96</v>
      </c>
      <c r="D118" s="38">
        <v>0.62000000000000455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/>
      <c r="K118" s="48">
        <v>1.02</v>
      </c>
      <c r="L118" s="56">
        <v>0</v>
      </c>
      <c r="M118" s="33">
        <v>0</v>
      </c>
      <c r="N118" s="33">
        <v>0</v>
      </c>
      <c r="O118" s="34">
        <v>0</v>
      </c>
      <c r="P118" s="33">
        <v>0</v>
      </c>
      <c r="Q118" s="34">
        <v>0</v>
      </c>
      <c r="R118" s="33">
        <v>0</v>
      </c>
      <c r="S118" s="94">
        <v>0</v>
      </c>
      <c r="T118" s="33">
        <v>0</v>
      </c>
      <c r="U118" s="38">
        <v>0</v>
      </c>
      <c r="V118" s="33">
        <v>0</v>
      </c>
      <c r="W118" s="33">
        <v>0</v>
      </c>
      <c r="X118" s="34"/>
      <c r="Y118" s="34">
        <f t="shared" ref="Y118:Z122" si="12">(D118+F118+H118+L118+N118+P118+R118+T118+V118)/9</f>
        <v>6.8888888888889388E-2</v>
      </c>
      <c r="Z118" s="34">
        <f t="shared" si="12"/>
        <v>0</v>
      </c>
      <c r="AA118" s="52">
        <f t="shared" ref="AA118:AA124" si="13">Y118+Z118</f>
        <v>6.8888888888889388E-2</v>
      </c>
      <c r="AB118" s="54">
        <f>MAX(D118:I118,L118:W118)</f>
        <v>0.62000000000000455</v>
      </c>
      <c r="AC118" s="2"/>
    </row>
    <row r="119" spans="1:29" ht="13.2" customHeight="1" x14ac:dyDescent="0.25">
      <c r="A119" s="3">
        <v>119</v>
      </c>
      <c r="B119" s="1"/>
      <c r="C119" s="31" t="s">
        <v>97</v>
      </c>
      <c r="D119" s="38">
        <v>1.8199999999999932</v>
      </c>
      <c r="E119" s="33">
        <v>0.51999999999998181</v>
      </c>
      <c r="F119" s="33">
        <v>0</v>
      </c>
      <c r="G119" s="33">
        <v>1.0699999999999932</v>
      </c>
      <c r="H119" s="33">
        <v>0</v>
      </c>
      <c r="I119" s="33">
        <v>0</v>
      </c>
      <c r="J119" s="33"/>
      <c r="K119" s="48">
        <v>0</v>
      </c>
      <c r="L119" s="56">
        <v>0</v>
      </c>
      <c r="M119" s="33">
        <v>2.8500000000000227</v>
      </c>
      <c r="N119" s="33">
        <v>0</v>
      </c>
      <c r="O119" s="34">
        <v>0</v>
      </c>
      <c r="P119" s="33">
        <v>0</v>
      </c>
      <c r="Q119" s="34">
        <v>0</v>
      </c>
      <c r="R119" s="33">
        <v>0</v>
      </c>
      <c r="S119" s="94">
        <v>0</v>
      </c>
      <c r="T119" s="33">
        <v>0</v>
      </c>
      <c r="U119" s="38">
        <v>0</v>
      </c>
      <c r="V119" s="33">
        <v>0</v>
      </c>
      <c r="W119" s="33">
        <v>0</v>
      </c>
      <c r="X119" s="34"/>
      <c r="Y119" s="34">
        <f t="shared" si="12"/>
        <v>0.20222222222222147</v>
      </c>
      <c r="Z119" s="34">
        <f t="shared" si="12"/>
        <v>0.49333333333333307</v>
      </c>
      <c r="AA119" s="52">
        <f t="shared" si="13"/>
        <v>0.69555555555555459</v>
      </c>
      <c r="AB119" s="54">
        <f>MAX(D119:I119,L119:W119)</f>
        <v>2.8500000000000227</v>
      </c>
      <c r="AC119" s="2"/>
    </row>
    <row r="120" spans="1:29" ht="13.2" customHeight="1" x14ac:dyDescent="0.25">
      <c r="A120" s="3">
        <v>120</v>
      </c>
      <c r="B120" s="1"/>
      <c r="C120" s="31" t="s">
        <v>98</v>
      </c>
      <c r="D120" s="38">
        <v>0</v>
      </c>
      <c r="E120" s="33">
        <v>1.0400000000000205</v>
      </c>
      <c r="F120" s="33">
        <v>0</v>
      </c>
      <c r="G120" s="33">
        <v>3.4499999999999886</v>
      </c>
      <c r="H120" s="33">
        <v>0</v>
      </c>
      <c r="I120" s="33">
        <v>1.6800000000000068</v>
      </c>
      <c r="J120" s="33"/>
      <c r="K120" s="48">
        <v>5.28</v>
      </c>
      <c r="L120" s="58">
        <v>0</v>
      </c>
      <c r="M120" s="33">
        <v>0</v>
      </c>
      <c r="N120" s="33">
        <v>0</v>
      </c>
      <c r="O120" s="34">
        <v>0</v>
      </c>
      <c r="P120" s="33">
        <v>1.2900000000000205</v>
      </c>
      <c r="Q120" s="34">
        <v>1.23</v>
      </c>
      <c r="R120" s="33">
        <v>1.1099999999999568</v>
      </c>
      <c r="S120" s="94">
        <v>0</v>
      </c>
      <c r="T120" s="33">
        <v>0.82900000000000773</v>
      </c>
      <c r="U120" s="38">
        <v>0</v>
      </c>
      <c r="V120" s="33">
        <v>0</v>
      </c>
      <c r="W120" s="33">
        <v>0</v>
      </c>
      <c r="X120" s="34"/>
      <c r="Y120" s="34">
        <f t="shared" si="12"/>
        <v>0.35877777777777609</v>
      </c>
      <c r="Z120" s="34">
        <f t="shared" si="12"/>
        <v>0.82222222222222408</v>
      </c>
      <c r="AA120" s="52">
        <f t="shared" si="13"/>
        <v>1.181</v>
      </c>
      <c r="AB120" s="54">
        <f>MAX(D120:I120,L120:W120)</f>
        <v>3.4499999999999886</v>
      </c>
      <c r="AC120" s="2"/>
    </row>
    <row r="121" spans="1:29" ht="13.2" customHeight="1" x14ac:dyDescent="0.25">
      <c r="A121" s="3">
        <v>121</v>
      </c>
      <c r="B121" s="1"/>
      <c r="C121" s="31" t="s">
        <v>35</v>
      </c>
      <c r="D121" s="38">
        <v>2.0600000000000023</v>
      </c>
      <c r="E121" s="33">
        <v>0.28000000000002956</v>
      </c>
      <c r="F121" s="33">
        <v>0</v>
      </c>
      <c r="G121" s="33">
        <v>0</v>
      </c>
      <c r="H121" s="33">
        <v>0</v>
      </c>
      <c r="I121" s="33">
        <v>0</v>
      </c>
      <c r="J121" s="33"/>
      <c r="K121" s="48">
        <v>0</v>
      </c>
      <c r="L121" s="56">
        <v>2.2299999999999613</v>
      </c>
      <c r="M121" s="33">
        <v>2.9600000000000364</v>
      </c>
      <c r="N121" s="33">
        <v>0</v>
      </c>
      <c r="O121" s="34">
        <v>0</v>
      </c>
      <c r="P121" s="33">
        <v>0</v>
      </c>
      <c r="Q121" s="34">
        <v>0</v>
      </c>
      <c r="R121" s="33">
        <v>0.76999999999998181</v>
      </c>
      <c r="S121" s="94">
        <v>0</v>
      </c>
      <c r="T121" s="33">
        <v>1.5260000000000105</v>
      </c>
      <c r="U121" s="38">
        <v>5.3940000000000055</v>
      </c>
      <c r="V121" s="33">
        <v>0</v>
      </c>
      <c r="W121" s="33">
        <v>0</v>
      </c>
      <c r="X121" s="34"/>
      <c r="Y121" s="34">
        <f t="shared" si="12"/>
        <v>0.73177777777777286</v>
      </c>
      <c r="Z121" s="34">
        <f t="shared" si="12"/>
        <v>0.95933333333334125</v>
      </c>
      <c r="AA121" s="52">
        <f t="shared" si="13"/>
        <v>1.6911111111111141</v>
      </c>
      <c r="AB121" s="54">
        <f>MAX(D121:I121,L121:W121)</f>
        <v>5.3940000000000055</v>
      </c>
      <c r="AC121" s="2"/>
    </row>
    <row r="122" spans="1:29" ht="13.2" customHeight="1" x14ac:dyDescent="0.25">
      <c r="A122" s="3">
        <v>122</v>
      </c>
      <c r="B122" s="1"/>
      <c r="C122" s="31" t="s">
        <v>36</v>
      </c>
      <c r="D122" s="38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/>
      <c r="K122" s="48">
        <v>0</v>
      </c>
      <c r="L122" s="56">
        <v>0</v>
      </c>
      <c r="M122" s="33">
        <v>3.7999999999999545</v>
      </c>
      <c r="N122" s="33">
        <v>0</v>
      </c>
      <c r="O122" s="34">
        <v>0</v>
      </c>
      <c r="P122" s="33">
        <v>0</v>
      </c>
      <c r="Q122" s="34">
        <v>0</v>
      </c>
      <c r="R122" s="33">
        <v>0</v>
      </c>
      <c r="S122" s="94">
        <v>0</v>
      </c>
      <c r="T122" s="33">
        <v>0</v>
      </c>
      <c r="U122" s="38">
        <v>4.82000000000005</v>
      </c>
      <c r="V122" s="33">
        <v>0</v>
      </c>
      <c r="W122" s="33">
        <v>0</v>
      </c>
      <c r="X122" s="34"/>
      <c r="Y122" s="34">
        <f t="shared" si="12"/>
        <v>0</v>
      </c>
      <c r="Z122" s="34">
        <f t="shared" si="12"/>
        <v>0.95777777777777828</v>
      </c>
      <c r="AA122" s="52">
        <f t="shared" si="13"/>
        <v>0.95777777777777828</v>
      </c>
      <c r="AB122" s="54">
        <f>MAX(D122:I122,L122:W122)</f>
        <v>4.82000000000005</v>
      </c>
      <c r="AC122" s="2"/>
    </row>
    <row r="123" spans="1:29" ht="13.2" customHeight="1" x14ac:dyDescent="0.25">
      <c r="A123" s="3">
        <v>123</v>
      </c>
      <c r="B123" s="1"/>
      <c r="C123" s="31" t="s">
        <v>115</v>
      </c>
      <c r="D123" s="38">
        <v>0</v>
      </c>
      <c r="E123" s="33">
        <v>0</v>
      </c>
      <c r="F123" s="33"/>
      <c r="G123" s="33"/>
      <c r="H123" s="33"/>
      <c r="I123" s="33"/>
      <c r="J123" s="33"/>
      <c r="K123" s="33"/>
      <c r="L123" s="33"/>
      <c r="M123" s="33"/>
      <c r="N123" s="61"/>
      <c r="O123" s="61"/>
      <c r="P123" s="80"/>
      <c r="Q123" s="80"/>
      <c r="R123" s="80"/>
      <c r="S123" s="16"/>
      <c r="T123" s="16"/>
      <c r="U123" s="16"/>
      <c r="V123" s="33"/>
      <c r="W123" s="33"/>
      <c r="X123" s="81"/>
      <c r="Y123" s="34">
        <f>(D123)/1</f>
        <v>0</v>
      </c>
      <c r="Z123" s="34">
        <f>(E123)/1</f>
        <v>0</v>
      </c>
      <c r="AA123" s="73">
        <f t="shared" si="13"/>
        <v>0</v>
      </c>
      <c r="AB123" s="54">
        <f>MAX(D123:E123)</f>
        <v>0</v>
      </c>
      <c r="AC123" s="2"/>
    </row>
    <row r="124" spans="1:29" s="16" customFormat="1" ht="13.2" customHeight="1" x14ac:dyDescent="0.25">
      <c r="A124" s="18"/>
      <c r="C124" s="17" t="s">
        <v>40</v>
      </c>
      <c r="D124" s="42">
        <f t="shared" ref="D124:S124" si="14">SUM(D1:D123)/123</f>
        <v>0.32642276422764205</v>
      </c>
      <c r="E124" s="42">
        <f t="shared" si="14"/>
        <v>1.1343902439024387</v>
      </c>
      <c r="F124" s="42">
        <f t="shared" si="14"/>
        <v>0.29178861788617966</v>
      </c>
      <c r="G124" s="42">
        <f t="shared" si="14"/>
        <v>0.60552845528455268</v>
      </c>
      <c r="H124" s="42">
        <f t="shared" si="14"/>
        <v>0.26471544715447148</v>
      </c>
      <c r="I124" s="42">
        <f t="shared" si="14"/>
        <v>0.89821138211382179</v>
      </c>
      <c r="J124" s="42"/>
      <c r="K124" s="98"/>
      <c r="L124" s="42">
        <f t="shared" si="14"/>
        <v>0.56268292682926802</v>
      </c>
      <c r="M124" s="42">
        <f t="shared" si="14"/>
        <v>1.2205691056910577</v>
      </c>
      <c r="N124" s="42">
        <f t="shared" si="14"/>
        <v>0.21398373983739791</v>
      </c>
      <c r="O124" s="77">
        <f t="shared" si="14"/>
        <v>0.4039837398373981</v>
      </c>
      <c r="P124" s="77">
        <f t="shared" si="14"/>
        <v>0.56089430894308834</v>
      </c>
      <c r="Q124" s="77">
        <f t="shared" si="14"/>
        <v>1.1846341463414647</v>
      </c>
      <c r="R124" s="77">
        <f t="shared" si="14"/>
        <v>0.18243902439024343</v>
      </c>
      <c r="S124" s="77">
        <f t="shared" si="14"/>
        <v>0.72934959349593342</v>
      </c>
      <c r="T124" s="77">
        <f t="shared" ref="T124:U124" si="15">SUM(T1:T123)/123</f>
        <v>0.41459349593495848</v>
      </c>
      <c r="U124" s="77">
        <f t="shared" si="15"/>
        <v>1.0356341463414647</v>
      </c>
      <c r="V124" s="77">
        <f t="shared" ref="V124:W124" si="16">SUM(V1:V123)/123</f>
        <v>0.2180243902439026</v>
      </c>
      <c r="W124" s="77">
        <f t="shared" si="16"/>
        <v>0.83852032520325293</v>
      </c>
      <c r="X124" s="82"/>
      <c r="Y124" s="77">
        <f>(D124+F124+H124+L124+N124+P124+R124+T124+V124)/9</f>
        <v>0.33728274616079468</v>
      </c>
      <c r="Z124" s="77">
        <f>(E124+G124+I124+M124+O124+Q124+S124+U124+W124)/9</f>
        <v>0.89453568202348721</v>
      </c>
      <c r="AA124" s="75">
        <f t="shared" si="13"/>
        <v>1.2318184281842819</v>
      </c>
      <c r="AB124" s="69"/>
    </row>
    <row r="125" spans="1:29" s="7" customFormat="1" ht="13.2" customHeight="1" x14ac:dyDescent="0.25">
      <c r="A125" s="18"/>
      <c r="C125" s="20" t="s">
        <v>39</v>
      </c>
      <c r="D125" s="44"/>
      <c r="E125" s="64">
        <f>D124+E124</f>
        <v>1.4608130081300807</v>
      </c>
      <c r="F125" s="44"/>
      <c r="G125" s="64">
        <f>F124+G124</f>
        <v>0.89731707317073228</v>
      </c>
      <c r="H125" s="64"/>
      <c r="I125" s="43">
        <f>H124+I124</f>
        <v>1.1629268292682933</v>
      </c>
      <c r="J125" s="43"/>
      <c r="K125" s="87">
        <f>SUM(K1:K123)/123</f>
        <v>1.3333333333333335</v>
      </c>
      <c r="L125" s="43"/>
      <c r="M125" s="43">
        <f t="shared" ref="M125:S125" si="17">L124+M124</f>
        <v>1.7832520325203256</v>
      </c>
      <c r="N125" s="64"/>
      <c r="O125" s="43">
        <f t="shared" si="17"/>
        <v>0.61796747967479604</v>
      </c>
      <c r="P125" s="79"/>
      <c r="Q125" s="64">
        <f t="shared" si="17"/>
        <v>1.7455284552845529</v>
      </c>
      <c r="R125" s="79"/>
      <c r="S125" s="64">
        <f t="shared" si="17"/>
        <v>0.91178861788617682</v>
      </c>
      <c r="T125" s="79"/>
      <c r="U125" s="64">
        <f t="shared" ref="U125" si="18">T124+U124</f>
        <v>1.4502276422764231</v>
      </c>
      <c r="V125" s="79"/>
      <c r="W125" s="64">
        <f t="shared" ref="W125:Z125" si="19">V124+W124</f>
        <v>1.0565447154471554</v>
      </c>
      <c r="X125" s="46"/>
      <c r="Y125" s="45"/>
      <c r="Z125" s="64">
        <f t="shared" si="19"/>
        <v>1.2318184281842819</v>
      </c>
      <c r="AA125" s="68"/>
      <c r="AB125" s="70"/>
    </row>
    <row r="126" spans="1:29" s="16" customFormat="1" ht="13.2" customHeight="1" x14ac:dyDescent="0.25">
      <c r="A126" s="18"/>
      <c r="C126" s="17" t="s">
        <v>41</v>
      </c>
      <c r="D126" s="45">
        <f t="shared" ref="D126" si="20">SUM(D1:D123)/105</f>
        <v>0.3823809523809521</v>
      </c>
      <c r="E126" s="77">
        <f>SUM(E1:E123)/105</f>
        <v>1.3288571428571425</v>
      </c>
      <c r="F126" s="46">
        <f t="shared" ref="F126:I126" si="21">SUM(F1:F123)/104</f>
        <v>0.34509615384615483</v>
      </c>
      <c r="G126" s="46">
        <f t="shared" si="21"/>
        <v>0.71615384615384592</v>
      </c>
      <c r="H126" s="46">
        <f t="shared" si="21"/>
        <v>0.31307692307692303</v>
      </c>
      <c r="I126" s="46">
        <f t="shared" si="21"/>
        <v>1.0623076923076931</v>
      </c>
      <c r="J126" s="46"/>
      <c r="K126" s="77"/>
      <c r="L126" s="46">
        <f>SUM(L1:L123)/104</f>
        <v>0.66548076923076893</v>
      </c>
      <c r="M126" s="46">
        <f t="shared" ref="M126:Q126" si="22">SUM(M1:M123)/104</f>
        <v>1.4435576923076934</v>
      </c>
      <c r="N126" s="46">
        <f t="shared" si="22"/>
        <v>0.25307692307692253</v>
      </c>
      <c r="O126" s="46">
        <f t="shared" si="22"/>
        <v>0.47778846153846122</v>
      </c>
      <c r="P126" s="46">
        <f t="shared" si="22"/>
        <v>0.6633653846153833</v>
      </c>
      <c r="Q126" s="46">
        <f t="shared" si="22"/>
        <v>1.4010576923076938</v>
      </c>
      <c r="R126" s="46">
        <f t="shared" ref="R126:W126" si="23">SUM(R1:R123)/103</f>
        <v>0.21786407766990235</v>
      </c>
      <c r="S126" s="46">
        <f t="shared" si="23"/>
        <v>0.87097087378640592</v>
      </c>
      <c r="T126" s="46">
        <f t="shared" si="23"/>
        <v>0.49509708737863972</v>
      </c>
      <c r="U126" s="46">
        <f t="shared" si="23"/>
        <v>1.2367281553398073</v>
      </c>
      <c r="V126" s="46">
        <f t="shared" si="23"/>
        <v>0.26035922330097111</v>
      </c>
      <c r="W126" s="46">
        <f t="shared" si="23"/>
        <v>1.0013398058252438</v>
      </c>
      <c r="X126" s="82"/>
      <c r="Y126" s="42">
        <f>(D126+F126+H126+L126+N126+P126+R126+T126+V126)/9</f>
        <v>0.3995330549529576</v>
      </c>
      <c r="Z126" s="77">
        <f>(E126+G126+I126+M126+O126+Q126+S126+U126+W126)/9</f>
        <v>1.0598623736026651</v>
      </c>
      <c r="AA126" s="75">
        <f>Y126+Z126</f>
        <v>1.4593954285556228</v>
      </c>
      <c r="AB126" s="71"/>
    </row>
    <row r="127" spans="1:29" s="7" customFormat="1" ht="13.2" customHeight="1" x14ac:dyDescent="0.25">
      <c r="A127" s="18"/>
      <c r="C127" s="20" t="s">
        <v>39</v>
      </c>
      <c r="D127" s="45"/>
      <c r="E127" s="64">
        <f>D126+E126</f>
        <v>1.7112380952380946</v>
      </c>
      <c r="F127" s="44"/>
      <c r="G127" s="64">
        <f>F126+G126</f>
        <v>1.0612500000000007</v>
      </c>
      <c r="H127" s="64"/>
      <c r="I127" s="43">
        <f>H126+I126</f>
        <v>1.3753846153846161</v>
      </c>
      <c r="J127" s="43"/>
      <c r="K127" s="46">
        <f>SUM(K1:K123)/104</f>
        <v>1.5769230769230771</v>
      </c>
      <c r="L127" s="43"/>
      <c r="M127" s="43">
        <f t="shared" ref="M127:S127" si="24">L126+M126</f>
        <v>2.1090384615384625</v>
      </c>
      <c r="N127" s="46"/>
      <c r="O127" s="43">
        <f t="shared" si="24"/>
        <v>0.73086538461538375</v>
      </c>
      <c r="P127" s="78"/>
      <c r="Q127" s="64">
        <f t="shared" si="24"/>
        <v>2.0644230769230774</v>
      </c>
      <c r="R127" s="78"/>
      <c r="S127" s="64">
        <f t="shared" si="24"/>
        <v>1.0888349514563083</v>
      </c>
      <c r="T127" s="78"/>
      <c r="U127" s="64">
        <f t="shared" ref="U127" si="25">T126+U126</f>
        <v>1.7318252427184471</v>
      </c>
      <c r="V127" s="78"/>
      <c r="W127" s="64">
        <f t="shared" ref="W127:Z127" si="26">V126+W126</f>
        <v>1.2616990291262149</v>
      </c>
      <c r="X127" s="43"/>
      <c r="Y127" s="44"/>
      <c r="Z127" s="64">
        <f t="shared" si="26"/>
        <v>1.4593954285556228</v>
      </c>
      <c r="AA127" s="76"/>
      <c r="AB127" s="72"/>
    </row>
    <row r="128" spans="1:29" s="12" customFormat="1" ht="13.2" customHeight="1" x14ac:dyDescent="0.25">
      <c r="A128" s="13"/>
      <c r="D128" s="101" t="s">
        <v>37</v>
      </c>
      <c r="E128" s="25" t="s">
        <v>38</v>
      </c>
      <c r="F128" s="26" t="s">
        <v>37</v>
      </c>
      <c r="G128" s="25" t="s">
        <v>38</v>
      </c>
      <c r="H128" s="26" t="s">
        <v>37</v>
      </c>
      <c r="I128" s="25" t="s">
        <v>38</v>
      </c>
      <c r="J128" s="85" t="s">
        <v>122</v>
      </c>
      <c r="K128" s="25" t="s">
        <v>38</v>
      </c>
      <c r="L128" s="26" t="s">
        <v>37</v>
      </c>
      <c r="M128" s="25" t="s">
        <v>38</v>
      </c>
      <c r="N128" s="26" t="s">
        <v>37</v>
      </c>
      <c r="O128" s="25" t="s">
        <v>38</v>
      </c>
      <c r="P128" s="26" t="s">
        <v>37</v>
      </c>
      <c r="Q128" s="25" t="s">
        <v>38</v>
      </c>
      <c r="R128" s="26" t="s">
        <v>37</v>
      </c>
      <c r="S128" s="25" t="s">
        <v>38</v>
      </c>
      <c r="T128" s="26" t="s">
        <v>37</v>
      </c>
      <c r="U128" s="25" t="s">
        <v>38</v>
      </c>
      <c r="V128" s="26" t="s">
        <v>37</v>
      </c>
      <c r="W128" s="25" t="s">
        <v>38</v>
      </c>
      <c r="X128" s="83"/>
      <c r="Y128" s="83" t="s">
        <v>37</v>
      </c>
      <c r="Z128" s="65" t="s">
        <v>38</v>
      </c>
      <c r="AA128" s="74" t="s">
        <v>117</v>
      </c>
      <c r="AB128" s="55" t="s">
        <v>119</v>
      </c>
    </row>
    <row r="129" spans="1:29" s="12" customFormat="1" ht="13.2" customHeight="1" x14ac:dyDescent="0.25">
      <c r="A129" s="9"/>
      <c r="B129" s="8"/>
      <c r="C129" s="4" t="s">
        <v>43</v>
      </c>
      <c r="D129" s="36">
        <v>2013</v>
      </c>
      <c r="E129" s="35">
        <v>2014</v>
      </c>
      <c r="F129" s="27">
        <v>2014</v>
      </c>
      <c r="G129" s="35">
        <v>2015</v>
      </c>
      <c r="H129" s="27">
        <v>2015</v>
      </c>
      <c r="I129" s="35">
        <v>2016</v>
      </c>
      <c r="J129" s="86" t="s">
        <v>123</v>
      </c>
      <c r="K129" s="35">
        <v>2017</v>
      </c>
      <c r="L129" s="36">
        <v>2017</v>
      </c>
      <c r="M129" s="35">
        <v>2018</v>
      </c>
      <c r="N129" s="36">
        <v>2018</v>
      </c>
      <c r="O129" s="35">
        <v>2019</v>
      </c>
      <c r="P129" s="36">
        <v>2019</v>
      </c>
      <c r="Q129" s="35">
        <v>2020</v>
      </c>
      <c r="R129" s="27">
        <v>2020</v>
      </c>
      <c r="S129" s="35">
        <v>2021</v>
      </c>
      <c r="T129" s="27">
        <v>2021</v>
      </c>
      <c r="U129" s="35">
        <v>2022</v>
      </c>
      <c r="V129" s="27">
        <v>2022</v>
      </c>
      <c r="W129" s="35">
        <v>2023</v>
      </c>
      <c r="X129" s="84"/>
      <c r="Y129" s="84">
        <f>Y126/AA126</f>
        <v>0.273766141194768</v>
      </c>
      <c r="Z129" s="66">
        <f>Z126/AA126</f>
        <v>0.72623385880523195</v>
      </c>
      <c r="AA129" s="67"/>
      <c r="AB129" s="53"/>
    </row>
    <row r="130" spans="1:29" s="14" customFormat="1" ht="13.2" customHeight="1" x14ac:dyDescent="0.25">
      <c r="A130" s="10"/>
      <c r="B130" s="10"/>
      <c r="D130" s="22"/>
      <c r="E130" s="23" t="s">
        <v>42</v>
      </c>
      <c r="F130" s="24"/>
      <c r="G130" s="23" t="s">
        <v>114</v>
      </c>
      <c r="H130" s="24"/>
      <c r="I130" s="23" t="s">
        <v>116</v>
      </c>
      <c r="J130" s="22"/>
      <c r="K130" s="23" t="s">
        <v>120</v>
      </c>
      <c r="L130" s="22"/>
      <c r="M130" s="23" t="s">
        <v>126</v>
      </c>
      <c r="N130" s="22"/>
      <c r="O130" s="23" t="s">
        <v>128</v>
      </c>
      <c r="P130" s="24"/>
      <c r="Q130" s="23" t="s">
        <v>129</v>
      </c>
      <c r="R130" s="24"/>
      <c r="S130" s="23" t="s">
        <v>133</v>
      </c>
      <c r="T130" s="24"/>
      <c r="U130" s="23" t="s">
        <v>134</v>
      </c>
      <c r="V130" s="24"/>
      <c r="W130" s="23" t="s">
        <v>135</v>
      </c>
      <c r="X130" s="88"/>
      <c r="Y130" s="89"/>
      <c r="Z130" s="91" t="s">
        <v>131</v>
      </c>
      <c r="AA130" s="90"/>
      <c r="AB130" s="92"/>
    </row>
    <row r="131" spans="1:29" s="14" customFormat="1" ht="13.2" customHeight="1" x14ac:dyDescent="0.25">
      <c r="A131" s="10"/>
      <c r="B131" s="10"/>
      <c r="D131" s="59"/>
      <c r="E131" s="59"/>
      <c r="F131" s="59"/>
      <c r="G131" s="59"/>
      <c r="H131" s="59"/>
      <c r="I131" s="59"/>
      <c r="J131" s="59"/>
      <c r="K131" s="27" t="s">
        <v>124</v>
      </c>
      <c r="L131" s="59"/>
      <c r="N131" s="27"/>
      <c r="P131" s="27"/>
      <c r="Q131" s="27"/>
      <c r="R131" s="27"/>
      <c r="X131" s="19"/>
      <c r="Y131" s="27"/>
      <c r="Z131" s="19" t="s">
        <v>130</v>
      </c>
      <c r="AA131" s="19"/>
      <c r="AC131" s="11"/>
    </row>
    <row r="132" spans="1:29" s="14" customFormat="1" ht="13.2" customHeight="1" x14ac:dyDescent="0.25">
      <c r="A132" s="10"/>
      <c r="B132" s="10"/>
      <c r="C132" s="29" t="s">
        <v>112</v>
      </c>
      <c r="D132" s="27"/>
      <c r="E132" s="27"/>
      <c r="F132" s="27"/>
      <c r="G132" s="27"/>
      <c r="H132" s="27"/>
      <c r="I132" s="27"/>
      <c r="J132" s="27"/>
      <c r="K132" s="27" t="s">
        <v>125</v>
      </c>
      <c r="L132" s="27"/>
      <c r="N132" s="27"/>
      <c r="P132" s="27"/>
      <c r="Q132" s="27"/>
      <c r="R132" s="27"/>
      <c r="X132" s="19"/>
      <c r="Y132" s="27"/>
      <c r="Z132" s="19"/>
      <c r="AA132" s="19"/>
      <c r="AC132" s="11"/>
    </row>
    <row r="133" spans="1:29" s="14" customFormat="1" ht="13.2" customHeight="1" x14ac:dyDescent="0.25">
      <c r="A133" s="10"/>
      <c r="B133" s="10"/>
      <c r="C133" s="28" t="s">
        <v>121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59"/>
      <c r="W133" s="102"/>
      <c r="X133" s="27"/>
      <c r="Z133" s="27"/>
      <c r="AA133" s="19"/>
      <c r="AB133" s="19"/>
      <c r="AC133" s="11"/>
    </row>
    <row r="134" spans="1:29" s="14" customFormat="1" ht="13.2" customHeight="1" x14ac:dyDescent="0.25">
      <c r="A134" s="10"/>
      <c r="B134" s="10"/>
      <c r="C134" s="30" t="s">
        <v>127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Z134" s="27"/>
      <c r="AA134" s="19"/>
      <c r="AB134" s="19"/>
      <c r="AC134" s="11"/>
    </row>
    <row r="135" spans="1:29" s="14" customFormat="1" ht="13.2" customHeight="1" x14ac:dyDescent="0.25">
      <c r="A135" s="10"/>
      <c r="B135" s="10"/>
      <c r="C135" s="47" t="s">
        <v>118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60"/>
      <c r="Z135" s="27"/>
      <c r="AA135" s="19"/>
      <c r="AB135" s="19"/>
      <c r="AC135" s="11"/>
    </row>
    <row r="136" spans="1:29" s="14" customFormat="1" ht="13.2" customHeight="1" x14ac:dyDescent="0.25">
      <c r="A136" s="10"/>
      <c r="B136" s="10"/>
      <c r="C136" s="21" t="s">
        <v>136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60"/>
      <c r="Z136" s="27"/>
      <c r="AA136" s="19"/>
      <c r="AB136" s="19"/>
      <c r="AC136" s="11"/>
    </row>
    <row r="137" spans="1:29" s="14" customFormat="1" ht="13.2" customHeight="1" x14ac:dyDescent="0.25">
      <c r="A137" s="10"/>
      <c r="B137" s="10"/>
      <c r="C137" s="30" t="s">
        <v>113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Z137" s="27"/>
      <c r="AA137" s="19"/>
      <c r="AB137" s="19"/>
      <c r="AC137" s="11"/>
    </row>
    <row r="138" spans="1:29" s="14" customFormat="1" ht="13.2" customHeight="1" x14ac:dyDescent="0.25">
      <c r="A138" s="10"/>
      <c r="B138" s="10"/>
      <c r="C138" s="37" t="s">
        <v>132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Z138" s="27"/>
      <c r="AA138" s="19"/>
      <c r="AB138" s="19"/>
      <c r="AC138" s="11"/>
    </row>
    <row r="139" spans="1:29" s="47" customFormat="1" ht="13.2" customHeight="1" x14ac:dyDescent="0.25">
      <c r="A139" s="6"/>
      <c r="D139" s="5"/>
      <c r="E139" s="5"/>
      <c r="F139" s="5"/>
      <c r="G139" s="97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15"/>
      <c r="Z139" s="96"/>
      <c r="AA139" s="5"/>
      <c r="AB139" s="5"/>
      <c r="AC139" s="15"/>
    </row>
    <row r="140" spans="1:29" s="47" customFormat="1" ht="13.2" customHeight="1" x14ac:dyDescent="0.3">
      <c r="A140" s="6"/>
      <c r="F140" s="9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5"/>
      <c r="Z140" s="5"/>
      <c r="AA140" s="5"/>
      <c r="AB140" s="5"/>
      <c r="AC140" s="15"/>
    </row>
    <row r="141" spans="1:29" s="47" customFormat="1" ht="13.2" customHeight="1" x14ac:dyDescent="0.3">
      <c r="A141" s="6"/>
      <c r="F141" s="9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5"/>
      <c r="Z141" s="5"/>
      <c r="AA141" s="5"/>
      <c r="AB141" s="5"/>
      <c r="AC141" s="15"/>
    </row>
    <row r="142" spans="1:29" s="47" customFormat="1" ht="13.2" customHeight="1" x14ac:dyDescent="0.3">
      <c r="A142" s="6"/>
      <c r="F142" s="9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5"/>
      <c r="Z142" s="5"/>
      <c r="AA142" s="5"/>
      <c r="AB142" s="5"/>
      <c r="AC142" s="15"/>
    </row>
    <row r="143" spans="1:29" s="47" customFormat="1" ht="13.2" customHeight="1" x14ac:dyDescent="0.3">
      <c r="A143" s="6"/>
      <c r="F143" s="95"/>
      <c r="G143" s="5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5"/>
      <c r="Z143" s="4"/>
      <c r="AA143" s="4"/>
      <c r="AB143" s="4"/>
      <c r="AC143" s="15"/>
    </row>
    <row r="144" spans="1:29" s="47" customFormat="1" ht="13.2" customHeight="1" x14ac:dyDescent="0.3">
      <c r="A144" s="6"/>
      <c r="F144" s="95"/>
      <c r="G144" s="5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5"/>
      <c r="Z144" s="4"/>
      <c r="AA144" s="4"/>
      <c r="AB144" s="4"/>
      <c r="AC144" s="15"/>
    </row>
  </sheetData>
  <conditionalFormatting sqref="L1:Q122 D1:I123">
    <cfRule type="colorScale" priority="2">
      <colorScale>
        <cfvo type="min"/>
        <cfvo type="max"/>
        <color theme="0"/>
        <color rgb="FFFF0000"/>
      </colorScale>
    </cfRule>
  </conditionalFormatting>
  <conditionalFormatting sqref="R1:W122">
    <cfRule type="colorScale" priority="1">
      <colorScale>
        <cfvo type="min"/>
        <cfvo type="max"/>
        <color theme="0"/>
        <color rgb="FFFF0000"/>
      </colorScale>
    </cfRule>
  </conditionalFormatting>
  <pageMargins left="0.25" right="0.25" top="0.75" bottom="0.75" header="0.3" footer="0.3"/>
  <pageSetup scale="71" fitToHeight="0" orientation="landscape" verticalDpi="300" r:id="rId1"/>
  <webPublishItems count="1">
    <webPublishItem id="27308" divId="erosion 2003-2013_27308" sourceType="sheet" destinationFile="C:\Users\bbbbbbbbbbbbb\Desktop\Coastal Erosion Data\erosion 2003-20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 Reader</cp:lastModifiedBy>
  <cp:lastPrinted>2023-09-08T10:24:53Z</cp:lastPrinted>
  <dcterms:created xsi:type="dcterms:W3CDTF">2012-12-06T15:58:57Z</dcterms:created>
  <dcterms:modified xsi:type="dcterms:W3CDTF">2023-09-10T10:39:56Z</dcterms:modified>
</cp:coreProperties>
</file>