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B6DB72D4-AD0B-49FD-9000-0C1B1301B0FB}" xr6:coauthVersionLast="47" xr6:coauthVersionMax="47" xr10:uidLastSave="{00000000-0000-0000-0000-000000000000}"/>
  <bookViews>
    <workbookView xWindow="-108" yWindow="-108" windowWidth="23256" windowHeight="12576" tabRatio="138" xr2:uid="{04C3257C-E821-4274-A12F-7765B4C7A6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72" i="1"/>
  <c r="F72" i="1"/>
  <c r="G71" i="1"/>
  <c r="F71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4" i="1"/>
  <c r="F27" i="1"/>
  <c r="G26" i="1"/>
  <c r="F2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D86" i="1"/>
  <c r="D90" i="1" s="1"/>
  <c r="D37" i="1"/>
  <c r="D40" i="1" s="1"/>
  <c r="H72" i="1" l="1"/>
  <c r="H27" i="1"/>
</calcChain>
</file>

<file path=xl/sharedStrings.xml><?xml version="1.0" encoding="utf-8"?>
<sst xmlns="http://schemas.openxmlformats.org/spreadsheetml/2006/main" count="239" uniqueCount="185">
  <si>
    <t>Groyne G01a</t>
  </si>
  <si>
    <t>REFERENCE</t>
  </si>
  <si>
    <t>NUMBER</t>
  </si>
  <si>
    <t>WS/QS/535029/427054</t>
  </si>
  <si>
    <t>COORDINATES</t>
  </si>
  <si>
    <t>Groyne G01b</t>
  </si>
  <si>
    <t>WS/QS/535009/427107</t>
  </si>
  <si>
    <t>Groyne G02b</t>
  </si>
  <si>
    <t>WS/QS/534986/427172</t>
  </si>
  <si>
    <t>Groyne G02a</t>
  </si>
  <si>
    <t>WS/QS/534954/427255</t>
  </si>
  <si>
    <t>Groyne G03</t>
  </si>
  <si>
    <t>WS/QS/534914/427350</t>
  </si>
  <si>
    <t>Groyne G04</t>
  </si>
  <si>
    <t>WS/QS/534879/427418</t>
  </si>
  <si>
    <t>Groyne G05</t>
  </si>
  <si>
    <t>WS/QP/534826/427518</t>
  </si>
  <si>
    <t>Groyne G06</t>
  </si>
  <si>
    <t>WS/QP/534775/427623</t>
  </si>
  <si>
    <t>Groyne G07</t>
  </si>
  <si>
    <t>Groyne G08</t>
  </si>
  <si>
    <t>WS/QP/534700/427725</t>
  </si>
  <si>
    <t>WS/QP/534641/427826</t>
  </si>
  <si>
    <t>Groyne G10</t>
  </si>
  <si>
    <t>Groyne G09</t>
  </si>
  <si>
    <t>WS/CP/534558/427906</t>
  </si>
  <si>
    <t>WS/CP/534397/428069</t>
  </si>
  <si>
    <t>Groyne G11</t>
  </si>
  <si>
    <t>WS/NP/534260/428159</t>
  </si>
  <si>
    <t>Groyne G12</t>
  </si>
  <si>
    <t>WS/NP/534282/428222</t>
  </si>
  <si>
    <t>Groyne G13</t>
  </si>
  <si>
    <t>WS/NP/534250/428307</t>
  </si>
  <si>
    <t>Groyne G14</t>
  </si>
  <si>
    <t>WS/NP/534181/428362</t>
  </si>
  <si>
    <t>Groyne G15</t>
  </si>
  <si>
    <t>WS/NG/534138/428450</t>
  </si>
  <si>
    <t>Groyne G16</t>
  </si>
  <si>
    <t>WS/NG/534086/428518</t>
  </si>
  <si>
    <t>Groyne G17</t>
  </si>
  <si>
    <t>WS/SP/533997/428626</t>
  </si>
  <si>
    <t>Groyne G18</t>
  </si>
  <si>
    <t>WS/SP/533914/428739</t>
  </si>
  <si>
    <t>Groyne G19</t>
  </si>
  <si>
    <t>WS/NB/533824/428850</t>
  </si>
  <si>
    <t>Withernsea groyne field</t>
  </si>
  <si>
    <t>WS/CP/534403/427963</t>
  </si>
  <si>
    <t>Groyne opp. Towers</t>
  </si>
  <si>
    <t>START (seaward)</t>
  </si>
  <si>
    <t>END (landward)</t>
  </si>
  <si>
    <r>
      <t>wave approach angle 14.4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(Pye &amp; Blott, 2015)</t>
    </r>
  </si>
  <si>
    <t>LENGTH</t>
  </si>
  <si>
    <t>all lengths in metres</t>
  </si>
  <si>
    <t>average</t>
  </si>
  <si>
    <t>NORTH</t>
  </si>
  <si>
    <t>TO</t>
  </si>
  <si>
    <t>SOUTH</t>
  </si>
  <si>
    <t>NAME</t>
  </si>
  <si>
    <t>seawall sections (N &gt; S)</t>
  </si>
  <si>
    <t>2005 extension</t>
  </si>
  <si>
    <t>2020 extension</t>
  </si>
  <si>
    <t>total defended length</t>
  </si>
  <si>
    <t>Groyne G01</t>
  </si>
  <si>
    <t>HS/SB/521353/447062</t>
  </si>
  <si>
    <t>HS/SP/521316/447198</t>
  </si>
  <si>
    <t>Groyne G02</t>
  </si>
  <si>
    <t>HS/SP/521119/447662</t>
  </si>
  <si>
    <t>HS/SP/521210/447428</t>
  </si>
  <si>
    <t>HS/SP/521255/447308</t>
  </si>
  <si>
    <t>HS/SP/521163/447545</t>
  </si>
  <si>
    <t>HS/SP/521070/447791</t>
  </si>
  <si>
    <t>HS/MP/521008/447871</t>
  </si>
  <si>
    <t>HS/MP/521034/447968</t>
  </si>
  <si>
    <t>HS/MP/520968/448050</t>
  </si>
  <si>
    <t>HS/MP/520983/448145</t>
  </si>
  <si>
    <t>HS/MP/520930/448218</t>
  </si>
  <si>
    <t>HS/MP/520930/448307</t>
  </si>
  <si>
    <t>HS/NM/520855/448515</t>
  </si>
  <si>
    <t>Groyne G14a</t>
  </si>
  <si>
    <t>HS/NM/520772/448563</t>
  </si>
  <si>
    <t>HS/NM/520828/448613</t>
  </si>
  <si>
    <t>Groyne G15a</t>
  </si>
  <si>
    <t>HS/NM/520723/448640</t>
  </si>
  <si>
    <t>HS/NB/520741/448763</t>
  </si>
  <si>
    <t>Hornsea groyne field</t>
  </si>
  <si>
    <r>
      <t>wave approach angle 20.9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(Pye &amp; Blott, 2015)</t>
    </r>
  </si>
  <si>
    <t>extension</t>
  </si>
  <si>
    <t>rock extension 1977</t>
  </si>
  <si>
    <t>groyne head</t>
  </si>
  <si>
    <t>groyne root</t>
  </si>
  <si>
    <t>TA 33824 28850</t>
  </si>
  <si>
    <t>TA 33914 28739</t>
  </si>
  <si>
    <t>TA 33997 28626</t>
  </si>
  <si>
    <t>TA 34086 28518</t>
  </si>
  <si>
    <t>TA 34138 28450</t>
  </si>
  <si>
    <t>TA 34181 28362</t>
  </si>
  <si>
    <t>TA 34250 28307</t>
  </si>
  <si>
    <t>TA 34282 28222</t>
  </si>
  <si>
    <t>TA 34360 28159</t>
  </si>
  <si>
    <t>TA 34397 28069</t>
  </si>
  <si>
    <t>TA 34403 27963</t>
  </si>
  <si>
    <t>TA 34558 27906</t>
  </si>
  <si>
    <t>TA 34641 27826</t>
  </si>
  <si>
    <t>TA 34700 27725</t>
  </si>
  <si>
    <t>TA 34775 27623</t>
  </si>
  <si>
    <t>TA 34826 27518</t>
  </si>
  <si>
    <t>TA 34879 27418</t>
  </si>
  <si>
    <t>TA 34914 27350</t>
  </si>
  <si>
    <t>TA 34954 27255</t>
  </si>
  <si>
    <t>TA 34986 27172</t>
  </si>
  <si>
    <t>TA 35009 27107</t>
  </si>
  <si>
    <t>TA 35029 27054</t>
  </si>
  <si>
    <t>TA 33747 28789</t>
  </si>
  <si>
    <t>TA 33837 28680</t>
  </si>
  <si>
    <t>TA 33916 28569</t>
  </si>
  <si>
    <t>TA 34006 28460</t>
  </si>
  <si>
    <t>TA 34061 28387</t>
  </si>
  <si>
    <t>TA 34134 28329</t>
  </si>
  <si>
    <t>TA 34179 28254</t>
  </si>
  <si>
    <t>TA 34226 28182</t>
  </si>
  <si>
    <t>TA 34275 28102</t>
  </si>
  <si>
    <t>TA 34324 28018</t>
  </si>
  <si>
    <t>TA 34449 27998</t>
  </si>
  <si>
    <t>TA 34490 27843</t>
  </si>
  <si>
    <t>TA 34562 27765</t>
  </si>
  <si>
    <t>TA 34622 27655</t>
  </si>
  <si>
    <t>TA 34694 27561</t>
  </si>
  <si>
    <t>TA 34766 27471</t>
  </si>
  <si>
    <t>TA 34778 27361</t>
  </si>
  <si>
    <t>TA 34833 27291</t>
  </si>
  <si>
    <t>TA 34874 27209</t>
  </si>
  <si>
    <t>TA 34916 27136</t>
  </si>
  <si>
    <t>TA 34947 27075</t>
  </si>
  <si>
    <t>TA 34976 27025</t>
  </si>
  <si>
    <t>ERYC</t>
  </si>
  <si>
    <t>aerial image</t>
  </si>
  <si>
    <t>SPACING</t>
  </si>
  <si>
    <t>GROYNE</t>
  </si>
  <si>
    <t>S/L RATIO</t>
  </si>
  <si>
    <t>spacing as</t>
  </si>
  <si>
    <t>times length</t>
  </si>
  <si>
    <t>total</t>
  </si>
  <si>
    <t xml:space="preserve">  aerial image</t>
  </si>
  <si>
    <t>direct line (aerial image)</t>
  </si>
  <si>
    <t>TA 20741 48763</t>
  </si>
  <si>
    <t>TA 20723 48640</t>
  </si>
  <si>
    <t>TA 20828 48613</t>
  </si>
  <si>
    <t>TA 20772 48563</t>
  </si>
  <si>
    <t>TA 20855 48515</t>
  </si>
  <si>
    <t>TA 20930 48307</t>
  </si>
  <si>
    <t>TA 20930 48218</t>
  </si>
  <si>
    <t>TA 20983 48145</t>
  </si>
  <si>
    <t>TA 20968 48050</t>
  </si>
  <si>
    <t>TA 21034 47968</t>
  </si>
  <si>
    <t>TA 21008 47871</t>
  </si>
  <si>
    <t>TA 21070 47791</t>
  </si>
  <si>
    <t>TA 21119 47662</t>
  </si>
  <si>
    <t>TA 21163 47545</t>
  </si>
  <si>
    <t>TA 21210 47428</t>
  </si>
  <si>
    <t>TA 21255 47308</t>
  </si>
  <si>
    <t>TA 21316 47198</t>
  </si>
  <si>
    <t>TA 21353 47062</t>
  </si>
  <si>
    <t>TA 20631 48720</t>
  </si>
  <si>
    <t>TA 20687 48614</t>
  </si>
  <si>
    <t>TA 20729 48574</t>
  </si>
  <si>
    <t>TA 20739 48552</t>
  </si>
  <si>
    <t>TA 20740 48483</t>
  </si>
  <si>
    <t>TA 20843 48286</t>
  </si>
  <si>
    <t>TA 20866 48202</t>
  </si>
  <si>
    <t>TA 20886 48122</t>
  </si>
  <si>
    <t>TA 20905 48035</t>
  </si>
  <si>
    <t>TA 20930 47942</t>
  </si>
  <si>
    <t>TA 20945 47855</t>
  </si>
  <si>
    <t>TA 20958 47761</t>
  </si>
  <si>
    <t>TA 21008 47632</t>
  </si>
  <si>
    <t>TA 21053 47515</t>
  </si>
  <si>
    <t>TA 21093 47395</t>
  </si>
  <si>
    <t>TA 21139 47277</t>
  </si>
  <si>
    <t>TA 21182 47150</t>
  </si>
  <si>
    <t>TA 21230 47020</t>
  </si>
  <si>
    <t>gabion</t>
  </si>
  <si>
    <t>East Yorkshire coastal erosion</t>
  </si>
  <si>
    <t>Groyne Fields</t>
  </si>
  <si>
    <t>urbanrim.org.uk/groyne-fields</t>
  </si>
  <si>
    <t>Prepared by Brian Williams,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</si>
</sst>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444444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444444"/>
      <name val="Arial"/>
      <family val="2"/>
    </font>
    <font>
      <b/>
      <sz val="11"/>
      <color rgb="FF44444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2" fontId="4" fillId="0" borderId="0" xfId="0" applyNumberFormat="1" applyFont="1"/>
    <xf numFmtId="0" fontId="3" fillId="0" borderId="0" xfId="0" applyFont="1"/>
    <xf numFmtId="2" fontId="4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" fontId="4" fillId="0" borderId="0" xfId="0" applyNumberFormat="1" applyFont="1"/>
    <xf numFmtId="0" fontId="9" fillId="0" borderId="0" xfId="0" applyFont="1" applyAlignment="1">
      <alignment horizontal="right"/>
    </xf>
    <xf numFmtId="2" fontId="3" fillId="0" borderId="0" xfId="0" applyNumberFormat="1" applyFont="1"/>
    <xf numFmtId="2" fontId="4" fillId="0" borderId="5" xfId="0" applyNumberFormat="1" applyFont="1" applyBorder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1" fillId="0" borderId="0" xfId="0" applyFont="1"/>
    <xf numFmtId="1" fontId="3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6" xfId="0" applyFont="1" applyBorder="1"/>
    <xf numFmtId="0" fontId="5" fillId="0" borderId="6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8350-2720-4F2B-B920-0D7535185D7E}">
  <dimension ref="A1:O103"/>
  <sheetViews>
    <sheetView tabSelected="1" topLeftCell="A89" workbookViewId="0">
      <selection activeCell="B101" sqref="B101"/>
    </sheetView>
  </sheetViews>
  <sheetFormatPr defaultRowHeight="13.2" x14ac:dyDescent="0.25"/>
  <cols>
    <col min="1" max="1" width="6.77734375" style="5" customWidth="1"/>
    <col min="2" max="2" width="20.77734375" style="5" customWidth="1"/>
    <col min="3" max="3" width="22.77734375" style="5" customWidth="1"/>
    <col min="4" max="5" width="18.77734375" style="5" customWidth="1"/>
    <col min="6" max="8" width="12.77734375" style="5" customWidth="1"/>
    <col min="9" max="9" width="6.77734375" style="5" customWidth="1"/>
    <col min="10" max="11" width="15.77734375" style="5" customWidth="1"/>
    <col min="12" max="12" width="6.77734375" style="5" customWidth="1"/>
    <col min="13" max="13" width="10.77734375" style="5" customWidth="1"/>
    <col min="14" max="14" width="15.77734375" style="4" customWidth="1"/>
    <col min="15" max="15" width="8.88671875" style="4"/>
    <col min="16" max="16384" width="8.88671875" style="5"/>
  </cols>
  <sheetData>
    <row r="1" spans="1:11" s="22" customFormat="1" ht="12" x14ac:dyDescent="0.25">
      <c r="A1" s="18" t="s">
        <v>54</v>
      </c>
      <c r="B1" s="20" t="s">
        <v>1</v>
      </c>
      <c r="C1" s="21" t="s">
        <v>1</v>
      </c>
      <c r="D1" s="21" t="s">
        <v>4</v>
      </c>
      <c r="E1" s="19" t="s">
        <v>4</v>
      </c>
      <c r="F1" s="21" t="s">
        <v>137</v>
      </c>
      <c r="G1" s="21" t="s">
        <v>137</v>
      </c>
      <c r="H1" s="21" t="s">
        <v>138</v>
      </c>
      <c r="I1" s="19" t="s">
        <v>54</v>
      </c>
    </row>
    <row r="2" spans="1:11" s="22" customFormat="1" ht="12" x14ac:dyDescent="0.25">
      <c r="A2" s="18" t="s">
        <v>55</v>
      </c>
      <c r="B2" s="20" t="s">
        <v>57</v>
      </c>
      <c r="C2" s="21" t="s">
        <v>2</v>
      </c>
      <c r="D2" s="21" t="s">
        <v>48</v>
      </c>
      <c r="E2" s="19" t="s">
        <v>49</v>
      </c>
      <c r="F2" s="21" t="s">
        <v>136</v>
      </c>
      <c r="G2" s="21" t="s">
        <v>51</v>
      </c>
      <c r="H2" s="29" t="s">
        <v>139</v>
      </c>
      <c r="I2" s="19" t="s">
        <v>55</v>
      </c>
    </row>
    <row r="3" spans="1:11" s="22" customFormat="1" ht="12" x14ac:dyDescent="0.25">
      <c r="A3" s="18" t="s">
        <v>56</v>
      </c>
      <c r="B3" s="20"/>
      <c r="C3" s="23" t="s">
        <v>134</v>
      </c>
      <c r="D3" s="23" t="s">
        <v>88</v>
      </c>
      <c r="E3" s="29" t="s">
        <v>89</v>
      </c>
      <c r="F3" s="23" t="s">
        <v>135</v>
      </c>
      <c r="G3" s="23" t="s">
        <v>134</v>
      </c>
      <c r="H3" s="23" t="s">
        <v>140</v>
      </c>
      <c r="I3" s="19" t="s">
        <v>56</v>
      </c>
    </row>
    <row r="4" spans="1:11" s="2" customFormat="1" ht="13.8" x14ac:dyDescent="0.25">
      <c r="A4" s="17">
        <v>1</v>
      </c>
      <c r="B4" s="2" t="s">
        <v>43</v>
      </c>
      <c r="C4" s="30" t="s">
        <v>44</v>
      </c>
      <c r="D4" s="31" t="s">
        <v>90</v>
      </c>
      <c r="E4" s="31" t="s">
        <v>112</v>
      </c>
      <c r="G4" s="16">
        <v>99</v>
      </c>
      <c r="H4" s="16"/>
      <c r="I4" s="14">
        <v>1</v>
      </c>
      <c r="K4" s="36"/>
    </row>
    <row r="5" spans="1:11" s="2" customFormat="1" ht="13.8" x14ac:dyDescent="0.25">
      <c r="A5" s="17">
        <v>2</v>
      </c>
      <c r="B5" s="2" t="s">
        <v>41</v>
      </c>
      <c r="C5" s="30" t="s">
        <v>42</v>
      </c>
      <c r="D5" s="31" t="s">
        <v>91</v>
      </c>
      <c r="E5" s="31" t="s">
        <v>113</v>
      </c>
      <c r="F5" s="7">
        <v>141</v>
      </c>
      <c r="G5" s="16">
        <v>98</v>
      </c>
      <c r="H5" s="33">
        <f>F5/G5</f>
        <v>1.4387755102040816</v>
      </c>
      <c r="I5" s="14">
        <v>2</v>
      </c>
      <c r="K5" s="36"/>
    </row>
    <row r="6" spans="1:11" s="2" customFormat="1" ht="13.8" x14ac:dyDescent="0.25">
      <c r="A6" s="17">
        <v>3</v>
      </c>
      <c r="B6" s="2" t="s">
        <v>39</v>
      </c>
      <c r="C6" s="30" t="s">
        <v>40</v>
      </c>
      <c r="D6" s="31" t="s">
        <v>92</v>
      </c>
      <c r="E6" s="31" t="s">
        <v>114</v>
      </c>
      <c r="F6" s="7">
        <v>136</v>
      </c>
      <c r="G6" s="16">
        <v>99</v>
      </c>
      <c r="H6" s="33">
        <f t="shared" ref="H6:H25" si="0">F6/G6</f>
        <v>1.3737373737373737</v>
      </c>
      <c r="I6" s="14">
        <v>3</v>
      </c>
      <c r="K6" s="36"/>
    </row>
    <row r="7" spans="1:11" s="2" customFormat="1" ht="13.8" x14ac:dyDescent="0.25">
      <c r="A7" s="17">
        <v>4</v>
      </c>
      <c r="B7" s="2" t="s">
        <v>37</v>
      </c>
      <c r="C7" s="30" t="s">
        <v>38</v>
      </c>
      <c r="D7" s="31" t="s">
        <v>93</v>
      </c>
      <c r="E7" s="31" t="s">
        <v>115</v>
      </c>
      <c r="F7" s="7">
        <v>142</v>
      </c>
      <c r="G7" s="34">
        <v>99</v>
      </c>
      <c r="H7" s="33">
        <f t="shared" si="0"/>
        <v>1.4343434343434343</v>
      </c>
      <c r="I7" s="14">
        <v>4</v>
      </c>
      <c r="K7" s="36"/>
    </row>
    <row r="8" spans="1:11" s="2" customFormat="1" ht="13.8" x14ac:dyDescent="0.25">
      <c r="A8" s="17">
        <v>5</v>
      </c>
      <c r="B8" s="2" t="s">
        <v>35</v>
      </c>
      <c r="C8" s="30" t="s">
        <v>36</v>
      </c>
      <c r="D8" s="31" t="s">
        <v>94</v>
      </c>
      <c r="E8" s="31" t="s">
        <v>116</v>
      </c>
      <c r="F8" s="7">
        <v>91</v>
      </c>
      <c r="G8" s="34">
        <v>99</v>
      </c>
      <c r="H8" s="33">
        <f t="shared" si="0"/>
        <v>0.91919191919191923</v>
      </c>
      <c r="I8" s="14">
        <v>5</v>
      </c>
      <c r="K8" s="36"/>
    </row>
    <row r="9" spans="1:11" s="2" customFormat="1" ht="13.8" x14ac:dyDescent="0.25">
      <c r="A9" s="17">
        <v>6</v>
      </c>
      <c r="B9" s="3" t="s">
        <v>33</v>
      </c>
      <c r="C9" s="30" t="s">
        <v>34</v>
      </c>
      <c r="D9" s="31" t="s">
        <v>95</v>
      </c>
      <c r="E9" s="31" t="s">
        <v>117</v>
      </c>
      <c r="F9" s="7">
        <v>92</v>
      </c>
      <c r="G9" s="34">
        <v>57</v>
      </c>
      <c r="H9" s="33">
        <f t="shared" si="0"/>
        <v>1.6140350877192982</v>
      </c>
      <c r="I9" s="14">
        <v>6</v>
      </c>
      <c r="K9" s="36"/>
    </row>
    <row r="10" spans="1:11" s="2" customFormat="1" ht="13.8" x14ac:dyDescent="0.25">
      <c r="A10" s="17">
        <v>7</v>
      </c>
      <c r="B10" s="8" t="s">
        <v>31</v>
      </c>
      <c r="C10" s="30" t="s">
        <v>32</v>
      </c>
      <c r="D10" s="31" t="s">
        <v>96</v>
      </c>
      <c r="E10" s="31" t="s">
        <v>118</v>
      </c>
      <c r="F10" s="7">
        <v>85</v>
      </c>
      <c r="G10" s="34">
        <v>89</v>
      </c>
      <c r="H10" s="33">
        <f t="shared" si="0"/>
        <v>0.9550561797752809</v>
      </c>
      <c r="I10" s="14">
        <v>7</v>
      </c>
      <c r="K10" s="37"/>
    </row>
    <row r="11" spans="1:11" s="2" customFormat="1" ht="13.8" x14ac:dyDescent="0.25">
      <c r="A11" s="17">
        <v>8</v>
      </c>
      <c r="B11" s="8" t="s">
        <v>29</v>
      </c>
      <c r="C11" s="30" t="s">
        <v>30</v>
      </c>
      <c r="D11" s="31" t="s">
        <v>97</v>
      </c>
      <c r="E11" s="31" t="s">
        <v>119</v>
      </c>
      <c r="F11" s="7">
        <v>85</v>
      </c>
      <c r="G11" s="34">
        <v>69</v>
      </c>
      <c r="H11" s="33">
        <f t="shared" si="0"/>
        <v>1.2318840579710144</v>
      </c>
      <c r="I11" s="14">
        <v>8</v>
      </c>
      <c r="K11" s="37"/>
    </row>
    <row r="12" spans="1:11" s="2" customFormat="1" ht="13.8" x14ac:dyDescent="0.25">
      <c r="A12" s="17">
        <v>9</v>
      </c>
      <c r="B12" s="2" t="s">
        <v>27</v>
      </c>
      <c r="C12" s="30" t="s">
        <v>28</v>
      </c>
      <c r="D12" s="31" t="s">
        <v>98</v>
      </c>
      <c r="E12" s="31" t="s">
        <v>120</v>
      </c>
      <c r="F12" s="7">
        <v>93</v>
      </c>
      <c r="G12" s="34">
        <v>103</v>
      </c>
      <c r="H12" s="33">
        <f t="shared" si="0"/>
        <v>0.90291262135922334</v>
      </c>
      <c r="I12" s="14">
        <v>9</v>
      </c>
      <c r="K12" s="36"/>
    </row>
    <row r="13" spans="1:11" s="2" customFormat="1" ht="13.8" x14ac:dyDescent="0.25">
      <c r="A13" s="17">
        <v>10</v>
      </c>
      <c r="B13" s="2" t="s">
        <v>23</v>
      </c>
      <c r="C13" s="30" t="s">
        <v>26</v>
      </c>
      <c r="D13" s="31" t="s">
        <v>99</v>
      </c>
      <c r="E13" s="31" t="s">
        <v>121</v>
      </c>
      <c r="F13" s="7">
        <v>96</v>
      </c>
      <c r="G13" s="34">
        <v>90</v>
      </c>
      <c r="H13" s="33">
        <f t="shared" si="0"/>
        <v>1.0666666666666667</v>
      </c>
      <c r="I13" s="14">
        <v>10</v>
      </c>
      <c r="K13" s="36"/>
    </row>
    <row r="14" spans="1:11" s="2" customFormat="1" ht="13.8" x14ac:dyDescent="0.25">
      <c r="A14" s="17">
        <v>11</v>
      </c>
      <c r="B14" s="2" t="s">
        <v>47</v>
      </c>
      <c r="C14" s="30" t="s">
        <v>46</v>
      </c>
      <c r="D14" s="31" t="s">
        <v>100</v>
      </c>
      <c r="E14" s="31" t="s">
        <v>122</v>
      </c>
      <c r="F14" s="7">
        <v>96</v>
      </c>
      <c r="G14" s="34">
        <v>57</v>
      </c>
      <c r="H14" s="33">
        <f t="shared" si="0"/>
        <v>1.6842105263157894</v>
      </c>
      <c r="I14" s="14">
        <v>11</v>
      </c>
      <c r="K14" s="36"/>
    </row>
    <row r="15" spans="1:11" s="2" customFormat="1" ht="13.8" x14ac:dyDescent="0.25">
      <c r="A15" s="17">
        <v>12</v>
      </c>
      <c r="B15" s="2" t="s">
        <v>24</v>
      </c>
      <c r="C15" s="30" t="s">
        <v>25</v>
      </c>
      <c r="D15" s="32" t="s">
        <v>101</v>
      </c>
      <c r="E15" s="31" t="s">
        <v>123</v>
      </c>
      <c r="F15" s="7">
        <v>138</v>
      </c>
      <c r="G15" s="34">
        <v>94</v>
      </c>
      <c r="H15" s="33">
        <f t="shared" si="0"/>
        <v>1.4680851063829787</v>
      </c>
      <c r="I15" s="14">
        <v>12</v>
      </c>
      <c r="K15" s="36"/>
    </row>
    <row r="16" spans="1:11" s="2" customFormat="1" ht="13.8" x14ac:dyDescent="0.25">
      <c r="A16" s="17">
        <v>13</v>
      </c>
      <c r="B16" s="2" t="s">
        <v>20</v>
      </c>
      <c r="C16" s="30" t="s">
        <v>22</v>
      </c>
      <c r="D16" s="31" t="s">
        <v>102</v>
      </c>
      <c r="E16" s="31" t="s">
        <v>124</v>
      </c>
      <c r="F16" s="7">
        <v>112</v>
      </c>
      <c r="G16" s="34">
        <v>101</v>
      </c>
      <c r="H16" s="33">
        <f t="shared" si="0"/>
        <v>1.108910891089109</v>
      </c>
      <c r="I16" s="14">
        <v>13</v>
      </c>
      <c r="K16" s="36"/>
    </row>
    <row r="17" spans="1:15" s="2" customFormat="1" ht="13.8" x14ac:dyDescent="0.25">
      <c r="A17" s="17">
        <v>14</v>
      </c>
      <c r="B17" s="2" t="s">
        <v>19</v>
      </c>
      <c r="C17" s="5" t="s">
        <v>21</v>
      </c>
      <c r="D17" s="31" t="s">
        <v>103</v>
      </c>
      <c r="E17" s="31" t="s">
        <v>125</v>
      </c>
      <c r="F17" s="7">
        <v>123</v>
      </c>
      <c r="G17" s="34">
        <v>105</v>
      </c>
      <c r="H17" s="33">
        <f t="shared" si="0"/>
        <v>1.1714285714285715</v>
      </c>
      <c r="I17" s="14">
        <v>14</v>
      </c>
      <c r="K17" s="36"/>
    </row>
    <row r="18" spans="1:15" s="1" customFormat="1" ht="13.8" x14ac:dyDescent="0.25">
      <c r="A18" s="17">
        <v>15</v>
      </c>
      <c r="B18" s="2" t="s">
        <v>17</v>
      </c>
      <c r="C18" s="30" t="s">
        <v>18</v>
      </c>
      <c r="D18" s="31" t="s">
        <v>104</v>
      </c>
      <c r="E18" s="31" t="s">
        <v>126</v>
      </c>
      <c r="F18" s="7">
        <v>118</v>
      </c>
      <c r="G18" s="34">
        <v>102</v>
      </c>
      <c r="H18" s="33">
        <f t="shared" si="0"/>
        <v>1.1568627450980393</v>
      </c>
      <c r="I18" s="14">
        <v>15</v>
      </c>
      <c r="K18" s="36"/>
      <c r="L18" s="2"/>
    </row>
    <row r="19" spans="1:15" s="1" customFormat="1" ht="13.8" x14ac:dyDescent="0.25">
      <c r="A19" s="17">
        <v>16</v>
      </c>
      <c r="B19" s="2" t="s">
        <v>15</v>
      </c>
      <c r="C19" s="30" t="s">
        <v>16</v>
      </c>
      <c r="D19" s="31" t="s">
        <v>105</v>
      </c>
      <c r="E19" s="31" t="s">
        <v>127</v>
      </c>
      <c r="F19" s="2">
        <v>117</v>
      </c>
      <c r="G19" s="34">
        <v>76</v>
      </c>
      <c r="H19" s="33">
        <f t="shared" si="0"/>
        <v>1.5394736842105263</v>
      </c>
      <c r="I19" s="14">
        <v>16</v>
      </c>
      <c r="K19" s="36"/>
      <c r="L19" s="2"/>
    </row>
    <row r="20" spans="1:15" s="2" customFormat="1" ht="13.8" x14ac:dyDescent="0.25">
      <c r="A20" s="17">
        <v>17</v>
      </c>
      <c r="B20" s="2" t="s">
        <v>13</v>
      </c>
      <c r="C20" s="30" t="s">
        <v>14</v>
      </c>
      <c r="D20" s="31" t="s">
        <v>106</v>
      </c>
      <c r="E20" s="31" t="s">
        <v>128</v>
      </c>
      <c r="F20" s="2">
        <v>95</v>
      </c>
      <c r="G20" s="2">
        <v>116</v>
      </c>
      <c r="H20" s="33">
        <f t="shared" si="0"/>
        <v>0.81896551724137934</v>
      </c>
      <c r="I20" s="14">
        <v>17</v>
      </c>
      <c r="K20" s="36"/>
    </row>
    <row r="21" spans="1:15" s="2" customFormat="1" ht="13.8" x14ac:dyDescent="0.25">
      <c r="A21" s="17">
        <v>18</v>
      </c>
      <c r="B21" s="2" t="s">
        <v>11</v>
      </c>
      <c r="C21" s="30" t="s">
        <v>12</v>
      </c>
      <c r="D21" s="31" t="s">
        <v>107</v>
      </c>
      <c r="E21" s="31" t="s">
        <v>129</v>
      </c>
      <c r="F21" s="7">
        <v>98</v>
      </c>
      <c r="G21" s="34">
        <v>100</v>
      </c>
      <c r="H21" s="33">
        <f t="shared" si="0"/>
        <v>0.98</v>
      </c>
      <c r="I21" s="14">
        <v>18</v>
      </c>
      <c r="K21" s="36"/>
    </row>
    <row r="22" spans="1:15" s="2" customFormat="1" ht="13.8" x14ac:dyDescent="0.25">
      <c r="A22" s="17">
        <v>19</v>
      </c>
      <c r="B22" s="2" t="s">
        <v>7</v>
      </c>
      <c r="C22" s="30" t="s">
        <v>10</v>
      </c>
      <c r="D22" s="31" t="s">
        <v>108</v>
      </c>
      <c r="E22" s="31" t="s">
        <v>130</v>
      </c>
      <c r="F22" s="7">
        <v>87</v>
      </c>
      <c r="G22" s="34">
        <v>87</v>
      </c>
      <c r="H22" s="33">
        <f t="shared" si="0"/>
        <v>1</v>
      </c>
      <c r="I22" s="14">
        <v>19</v>
      </c>
      <c r="K22" s="36"/>
    </row>
    <row r="23" spans="1:15" ht="13.8" x14ac:dyDescent="0.25">
      <c r="A23" s="17">
        <v>20</v>
      </c>
      <c r="B23" s="2" t="s">
        <v>9</v>
      </c>
      <c r="C23" s="30" t="s">
        <v>8</v>
      </c>
      <c r="D23" s="31" t="s">
        <v>109</v>
      </c>
      <c r="E23" s="31" t="s">
        <v>131</v>
      </c>
      <c r="F23" s="7">
        <v>84</v>
      </c>
      <c r="G23" s="34">
        <v>75</v>
      </c>
      <c r="H23" s="33">
        <f t="shared" si="0"/>
        <v>1.1200000000000001</v>
      </c>
      <c r="I23" s="13">
        <v>20</v>
      </c>
      <c r="K23" s="36"/>
      <c r="L23" s="2"/>
      <c r="N23" s="5"/>
      <c r="O23" s="5"/>
    </row>
    <row r="24" spans="1:15" ht="13.8" x14ac:dyDescent="0.25">
      <c r="A24" s="17">
        <v>21</v>
      </c>
      <c r="B24" s="7" t="s">
        <v>5</v>
      </c>
      <c r="C24" s="30" t="s">
        <v>6</v>
      </c>
      <c r="D24" s="31" t="s">
        <v>110</v>
      </c>
      <c r="E24" s="31" t="s">
        <v>132</v>
      </c>
      <c r="F24" s="7">
        <v>68</v>
      </c>
      <c r="G24" s="35">
        <v>65</v>
      </c>
      <c r="H24" s="33">
        <f t="shared" si="0"/>
        <v>1.0461538461538462</v>
      </c>
      <c r="I24" s="13">
        <v>21</v>
      </c>
      <c r="K24" s="38"/>
      <c r="L24" s="2"/>
      <c r="N24" s="5"/>
      <c r="O24" s="5"/>
    </row>
    <row r="25" spans="1:15" ht="13.8" x14ac:dyDescent="0.25">
      <c r="A25" s="17">
        <v>22</v>
      </c>
      <c r="B25" s="7" t="s">
        <v>0</v>
      </c>
      <c r="C25" s="30" t="s">
        <v>3</v>
      </c>
      <c r="D25" s="31" t="s">
        <v>111</v>
      </c>
      <c r="E25" s="31" t="s">
        <v>133</v>
      </c>
      <c r="F25" s="7">
        <v>57</v>
      </c>
      <c r="G25" s="35">
        <v>57</v>
      </c>
      <c r="H25" s="33">
        <f t="shared" si="0"/>
        <v>1</v>
      </c>
      <c r="I25" s="13">
        <v>22</v>
      </c>
      <c r="K25" s="36"/>
      <c r="L25" s="2"/>
      <c r="N25" s="5"/>
      <c r="O25" s="5"/>
    </row>
    <row r="26" spans="1:15" x14ac:dyDescent="0.25">
      <c r="E26" s="25" t="s">
        <v>141</v>
      </c>
      <c r="F26" s="10">
        <f>SUM(F5:F25)</f>
        <v>2154</v>
      </c>
      <c r="G26" s="10">
        <f>SUM(G4:G25)</f>
        <v>1937</v>
      </c>
      <c r="H26" s="10"/>
      <c r="N26" s="16"/>
    </row>
    <row r="27" spans="1:15" x14ac:dyDescent="0.25">
      <c r="E27" s="25" t="s">
        <v>53</v>
      </c>
      <c r="F27" s="39">
        <f>AVERAGE(F5:F25)</f>
        <v>102.57142857142857</v>
      </c>
      <c r="G27" s="39">
        <f>AVERAGE(G4:G25)</f>
        <v>88.045454545454547</v>
      </c>
      <c r="H27" s="26">
        <f>AVERAGE(H5:H25)</f>
        <v>1.1919377970899301</v>
      </c>
      <c r="J27" s="9"/>
      <c r="K27" s="9"/>
      <c r="L27" s="9"/>
      <c r="M27" s="9"/>
      <c r="N27" s="16"/>
    </row>
    <row r="29" spans="1:15" x14ac:dyDescent="0.25">
      <c r="B29" s="5" t="s">
        <v>58</v>
      </c>
      <c r="C29" s="9">
        <v>308.24</v>
      </c>
    </row>
    <row r="30" spans="1:15" x14ac:dyDescent="0.25">
      <c r="B30" s="28" t="s">
        <v>142</v>
      </c>
      <c r="C30" s="9">
        <v>159.16</v>
      </c>
    </row>
    <row r="31" spans="1:15" x14ac:dyDescent="0.25">
      <c r="C31" s="9">
        <v>360.29</v>
      </c>
    </row>
    <row r="32" spans="1:15" x14ac:dyDescent="0.25">
      <c r="C32" s="9">
        <v>130.91</v>
      </c>
    </row>
    <row r="33" spans="1:14" x14ac:dyDescent="0.25">
      <c r="C33" s="9">
        <v>239.7</v>
      </c>
    </row>
    <row r="34" spans="1:14" x14ac:dyDescent="0.25">
      <c r="C34" s="9">
        <v>375.43</v>
      </c>
    </row>
    <row r="35" spans="1:14" x14ac:dyDescent="0.25">
      <c r="C35" s="9">
        <v>122.87</v>
      </c>
    </row>
    <row r="36" spans="1:14" x14ac:dyDescent="0.25">
      <c r="C36" s="9">
        <v>61.72</v>
      </c>
    </row>
    <row r="37" spans="1:14" x14ac:dyDescent="0.25">
      <c r="C37" s="27">
        <v>298.02</v>
      </c>
      <c r="D37" s="9">
        <f>SUM(C29:C37)</f>
        <v>2056.34</v>
      </c>
    </row>
    <row r="38" spans="1:14" x14ac:dyDescent="0.25">
      <c r="B38" s="5" t="s">
        <v>59</v>
      </c>
      <c r="C38" s="9"/>
      <c r="D38" s="9">
        <v>202.82</v>
      </c>
    </row>
    <row r="39" spans="1:14" x14ac:dyDescent="0.25">
      <c r="B39" s="5" t="s">
        <v>60</v>
      </c>
      <c r="D39" s="9">
        <v>401.61</v>
      </c>
    </row>
    <row r="40" spans="1:14" x14ac:dyDescent="0.25">
      <c r="B40" s="5" t="s">
        <v>61</v>
      </c>
      <c r="D40" s="11">
        <f>SUM(D37:D39)</f>
        <v>2660.7700000000004</v>
      </c>
    </row>
    <row r="41" spans="1:14" x14ac:dyDescent="0.25">
      <c r="B41" s="5" t="s">
        <v>143</v>
      </c>
      <c r="D41" s="9">
        <v>2652.33</v>
      </c>
    </row>
    <row r="42" spans="1:14" x14ac:dyDescent="0.25">
      <c r="B42" s="6"/>
    </row>
    <row r="43" spans="1:14" ht="14.4" x14ac:dyDescent="0.3">
      <c r="B43" s="42" t="s">
        <v>45</v>
      </c>
      <c r="N43" s="16"/>
    </row>
    <row r="44" spans="1:14" x14ac:dyDescent="0.25">
      <c r="B44" s="5" t="s">
        <v>52</v>
      </c>
      <c r="I44" s="24"/>
      <c r="J44" s="24"/>
      <c r="N44" s="9"/>
    </row>
    <row r="45" spans="1:14" ht="14.4" x14ac:dyDescent="0.3">
      <c r="B45" s="5" t="s">
        <v>50</v>
      </c>
      <c r="F45" s="7"/>
    </row>
    <row r="46" spans="1:14" ht="13.8" x14ac:dyDescent="0.25">
      <c r="F46" s="7"/>
    </row>
    <row r="47" spans="1:14" ht="14.4" thickBot="1" x14ac:dyDescent="0.3">
      <c r="A47" s="43"/>
      <c r="B47" s="43"/>
      <c r="C47" s="43"/>
      <c r="D47" s="43"/>
      <c r="E47" s="43"/>
      <c r="F47" s="44"/>
      <c r="G47" s="43"/>
      <c r="H47" s="43"/>
      <c r="I47" s="43"/>
    </row>
    <row r="48" spans="1:14" ht="13.8" x14ac:dyDescent="0.25">
      <c r="F48" s="7"/>
    </row>
    <row r="49" spans="1:15" ht="13.8" x14ac:dyDescent="0.25">
      <c r="F49" s="7"/>
    </row>
    <row r="50" spans="1:15" s="4" customFormat="1" x14ac:dyDescent="0.25">
      <c r="A50" s="18" t="s">
        <v>54</v>
      </c>
      <c r="B50" s="20" t="s">
        <v>1</v>
      </c>
      <c r="C50" s="21" t="s">
        <v>1</v>
      </c>
      <c r="D50" s="21" t="s">
        <v>4</v>
      </c>
      <c r="E50" s="19" t="s">
        <v>4</v>
      </c>
      <c r="F50" s="21" t="s">
        <v>137</v>
      </c>
      <c r="G50" s="21" t="s">
        <v>137</v>
      </c>
      <c r="H50" s="21" t="s">
        <v>138</v>
      </c>
      <c r="I50" s="19" t="s">
        <v>54</v>
      </c>
      <c r="L50" s="10"/>
    </row>
    <row r="51" spans="1:15" s="4" customFormat="1" x14ac:dyDescent="0.25">
      <c r="A51" s="18" t="s">
        <v>55</v>
      </c>
      <c r="B51" s="20" t="s">
        <v>57</v>
      </c>
      <c r="C51" s="21" t="s">
        <v>2</v>
      </c>
      <c r="D51" s="21" t="s">
        <v>48</v>
      </c>
      <c r="E51" s="19" t="s">
        <v>49</v>
      </c>
      <c r="F51" s="21" t="s">
        <v>136</v>
      </c>
      <c r="G51" s="21" t="s">
        <v>51</v>
      </c>
      <c r="H51" s="29" t="s">
        <v>139</v>
      </c>
      <c r="I51" s="19" t="s">
        <v>55</v>
      </c>
      <c r="L51" s="10"/>
    </row>
    <row r="52" spans="1:15" s="4" customFormat="1" x14ac:dyDescent="0.25">
      <c r="A52" s="18" t="s">
        <v>56</v>
      </c>
      <c r="B52" s="20"/>
      <c r="C52" s="23" t="s">
        <v>134</v>
      </c>
      <c r="D52" s="23" t="s">
        <v>88</v>
      </c>
      <c r="E52" s="29" t="s">
        <v>89</v>
      </c>
      <c r="F52" s="23" t="s">
        <v>135</v>
      </c>
      <c r="G52" s="23" t="s">
        <v>134</v>
      </c>
      <c r="H52" s="23" t="s">
        <v>140</v>
      </c>
      <c r="I52" s="19" t="s">
        <v>56</v>
      </c>
      <c r="L52" s="10"/>
    </row>
    <row r="53" spans="1:15" ht="13.8" x14ac:dyDescent="0.25">
      <c r="A53" s="12">
        <v>1</v>
      </c>
      <c r="B53" s="2" t="s">
        <v>37</v>
      </c>
      <c r="C53" s="31" t="s">
        <v>83</v>
      </c>
      <c r="D53" s="31" t="s">
        <v>144</v>
      </c>
      <c r="E53" s="31" t="s">
        <v>162</v>
      </c>
      <c r="G53" s="5">
        <v>119</v>
      </c>
      <c r="H53" s="4"/>
      <c r="I53" s="14">
        <v>1</v>
      </c>
      <c r="K53" s="10"/>
      <c r="L53" s="10"/>
      <c r="N53" s="5"/>
      <c r="O53" s="5"/>
    </row>
    <row r="54" spans="1:15" ht="13.8" x14ac:dyDescent="0.25">
      <c r="A54" s="12">
        <v>2</v>
      </c>
      <c r="B54" s="2" t="s">
        <v>81</v>
      </c>
      <c r="C54" s="31" t="s">
        <v>82</v>
      </c>
      <c r="D54" s="31" t="s">
        <v>145</v>
      </c>
      <c r="E54" s="31" t="s">
        <v>163</v>
      </c>
      <c r="F54" s="5">
        <v>120</v>
      </c>
      <c r="G54" s="5">
        <v>44</v>
      </c>
      <c r="H54" s="33">
        <f>F54/G54</f>
        <v>2.7272727272727271</v>
      </c>
      <c r="I54" s="14">
        <v>2</v>
      </c>
      <c r="K54" s="10"/>
      <c r="L54" s="10"/>
      <c r="N54" s="5"/>
      <c r="O54" s="5"/>
    </row>
    <row r="55" spans="1:15" ht="13.8" x14ac:dyDescent="0.25">
      <c r="A55" s="12">
        <v>3</v>
      </c>
      <c r="B55" s="2" t="s">
        <v>35</v>
      </c>
      <c r="C55" s="31" t="s">
        <v>80</v>
      </c>
      <c r="D55" s="31" t="s">
        <v>146</v>
      </c>
      <c r="E55" s="31" t="s">
        <v>164</v>
      </c>
      <c r="F55" s="5">
        <v>58</v>
      </c>
      <c r="G55" s="5">
        <v>106</v>
      </c>
      <c r="H55" s="33">
        <f t="shared" ref="H55:H70" si="1">F55/G55</f>
        <v>0.54716981132075471</v>
      </c>
      <c r="I55" s="14">
        <v>3</v>
      </c>
      <c r="K55" s="10"/>
      <c r="L55" s="10"/>
      <c r="N55" s="5"/>
      <c r="O55" s="5"/>
    </row>
    <row r="56" spans="1:15" ht="13.8" x14ac:dyDescent="0.25">
      <c r="A56" s="12">
        <v>4</v>
      </c>
      <c r="B56" s="2" t="s">
        <v>78</v>
      </c>
      <c r="C56" s="31" t="s">
        <v>79</v>
      </c>
      <c r="D56" s="31" t="s">
        <v>147</v>
      </c>
      <c r="E56" s="31" t="s">
        <v>165</v>
      </c>
      <c r="F56" s="5">
        <v>24</v>
      </c>
      <c r="G56" s="5">
        <v>35</v>
      </c>
      <c r="H56" s="33">
        <f t="shared" si="1"/>
        <v>0.68571428571428572</v>
      </c>
      <c r="I56" s="14">
        <v>4</v>
      </c>
      <c r="K56" s="10"/>
      <c r="L56" s="10"/>
      <c r="N56" s="5"/>
      <c r="O56" s="5"/>
    </row>
    <row r="57" spans="1:15" ht="13.8" x14ac:dyDescent="0.25">
      <c r="A57" s="12">
        <v>5</v>
      </c>
      <c r="B57" s="2" t="s">
        <v>33</v>
      </c>
      <c r="C57" s="31" t="s">
        <v>77</v>
      </c>
      <c r="D57" s="31" t="s">
        <v>148</v>
      </c>
      <c r="E57" s="31" t="s">
        <v>166</v>
      </c>
      <c r="F57" s="5">
        <v>69</v>
      </c>
      <c r="G57" s="5">
        <v>120</v>
      </c>
      <c r="H57" s="33">
        <f t="shared" si="1"/>
        <v>0.57499999999999996</v>
      </c>
      <c r="I57" s="14">
        <v>5</v>
      </c>
      <c r="K57" s="10"/>
      <c r="L57" s="10"/>
      <c r="N57" s="5"/>
      <c r="O57" s="5"/>
    </row>
    <row r="58" spans="1:15" ht="13.8" x14ac:dyDescent="0.25">
      <c r="A58" s="12">
        <v>6</v>
      </c>
      <c r="B58" s="2" t="s">
        <v>31</v>
      </c>
      <c r="C58" s="31" t="s">
        <v>76</v>
      </c>
      <c r="D58" s="31" t="s">
        <v>149</v>
      </c>
      <c r="E58" s="31" t="s">
        <v>167</v>
      </c>
      <c r="F58" s="5">
        <v>222</v>
      </c>
      <c r="G58" s="5">
        <v>90</v>
      </c>
      <c r="H58" s="33">
        <f t="shared" si="1"/>
        <v>2.4666666666666668</v>
      </c>
      <c r="I58" s="14">
        <v>6</v>
      </c>
      <c r="K58" s="10"/>
      <c r="L58" s="10"/>
      <c r="N58" s="5"/>
      <c r="O58" s="5"/>
    </row>
    <row r="59" spans="1:15" ht="13.8" x14ac:dyDescent="0.25">
      <c r="A59" s="12">
        <v>7</v>
      </c>
      <c r="B59" s="2" t="s">
        <v>29</v>
      </c>
      <c r="C59" s="31" t="s">
        <v>75</v>
      </c>
      <c r="D59" s="31" t="s">
        <v>150</v>
      </c>
      <c r="E59" s="31" t="s">
        <v>168</v>
      </c>
      <c r="F59" s="5">
        <v>87</v>
      </c>
      <c r="G59" s="5">
        <v>66</v>
      </c>
      <c r="H59" s="33">
        <f t="shared" si="1"/>
        <v>1.3181818181818181</v>
      </c>
      <c r="I59" s="14">
        <v>7</v>
      </c>
      <c r="K59" s="10"/>
      <c r="L59" s="10"/>
      <c r="N59" s="5"/>
      <c r="O59" s="5"/>
    </row>
    <row r="60" spans="1:15" ht="13.8" x14ac:dyDescent="0.25">
      <c r="A60" s="12">
        <v>8</v>
      </c>
      <c r="B60" s="2" t="s">
        <v>27</v>
      </c>
      <c r="C60" s="31" t="s">
        <v>74</v>
      </c>
      <c r="D60" s="31" t="s">
        <v>151</v>
      </c>
      <c r="E60" s="31" t="s">
        <v>169</v>
      </c>
      <c r="F60" s="5">
        <v>82</v>
      </c>
      <c r="G60" s="5">
        <v>100</v>
      </c>
      <c r="H60" s="33">
        <f t="shared" si="1"/>
        <v>0.82</v>
      </c>
      <c r="I60" s="14">
        <v>8</v>
      </c>
      <c r="K60" s="10"/>
      <c r="L60" s="10"/>
      <c r="N60" s="5"/>
      <c r="O60" s="5"/>
    </row>
    <row r="61" spans="1:15" ht="13.8" x14ac:dyDescent="0.25">
      <c r="A61" s="12">
        <v>9</v>
      </c>
      <c r="B61" s="2" t="s">
        <v>23</v>
      </c>
      <c r="C61" s="31" t="s">
        <v>73</v>
      </c>
      <c r="D61" s="31" t="s">
        <v>152</v>
      </c>
      <c r="E61" s="31" t="s">
        <v>170</v>
      </c>
      <c r="F61" s="5">
        <v>89</v>
      </c>
      <c r="G61" s="5">
        <v>66</v>
      </c>
      <c r="H61" s="33">
        <f t="shared" si="1"/>
        <v>1.3484848484848484</v>
      </c>
      <c r="I61" s="14">
        <v>9</v>
      </c>
      <c r="K61" s="10"/>
      <c r="L61" s="10"/>
      <c r="N61" s="5"/>
      <c r="O61" s="5"/>
    </row>
    <row r="62" spans="1:15" ht="13.8" x14ac:dyDescent="0.25">
      <c r="A62" s="12">
        <v>10</v>
      </c>
      <c r="B62" s="2" t="s">
        <v>24</v>
      </c>
      <c r="C62" s="31" t="s">
        <v>72</v>
      </c>
      <c r="D62" s="31" t="s">
        <v>153</v>
      </c>
      <c r="E62" s="31" t="s">
        <v>171</v>
      </c>
      <c r="F62" s="5">
        <v>96</v>
      </c>
      <c r="G62" s="5">
        <v>108</v>
      </c>
      <c r="H62" s="33">
        <f t="shared" si="1"/>
        <v>0.88888888888888884</v>
      </c>
      <c r="I62" s="14">
        <v>10</v>
      </c>
      <c r="K62" s="10"/>
      <c r="L62" s="10"/>
      <c r="N62" s="5"/>
      <c r="O62" s="5"/>
    </row>
    <row r="63" spans="1:15" ht="13.8" x14ac:dyDescent="0.25">
      <c r="A63" s="12">
        <v>11</v>
      </c>
      <c r="B63" s="2" t="s">
        <v>20</v>
      </c>
      <c r="C63" s="31" t="s">
        <v>71</v>
      </c>
      <c r="D63" s="31" t="s">
        <v>154</v>
      </c>
      <c r="E63" s="31" t="s">
        <v>172</v>
      </c>
      <c r="F63" s="5">
        <v>88</v>
      </c>
      <c r="G63" s="5">
        <v>65</v>
      </c>
      <c r="H63" s="33">
        <f t="shared" si="1"/>
        <v>1.3538461538461539</v>
      </c>
      <c r="I63" s="14">
        <v>11</v>
      </c>
      <c r="K63" s="10"/>
      <c r="L63" s="10"/>
      <c r="N63" s="5"/>
      <c r="O63" s="5"/>
    </row>
    <row r="64" spans="1:15" ht="13.8" x14ac:dyDescent="0.25">
      <c r="A64" s="12">
        <v>12</v>
      </c>
      <c r="B64" s="2" t="s">
        <v>19</v>
      </c>
      <c r="C64" s="31" t="s">
        <v>70</v>
      </c>
      <c r="D64" s="31" t="s">
        <v>155</v>
      </c>
      <c r="E64" s="31" t="s">
        <v>173</v>
      </c>
      <c r="F64" s="5">
        <v>95</v>
      </c>
      <c r="G64" s="5">
        <v>116</v>
      </c>
      <c r="H64" s="33">
        <f t="shared" si="1"/>
        <v>0.81896551724137934</v>
      </c>
      <c r="I64" s="14">
        <v>12</v>
      </c>
      <c r="K64" s="10"/>
      <c r="L64" s="10"/>
      <c r="N64" s="5"/>
      <c r="O64" s="5"/>
    </row>
    <row r="65" spans="1:15" ht="13.8" x14ac:dyDescent="0.25">
      <c r="A65" s="12">
        <v>13</v>
      </c>
      <c r="B65" s="2" t="s">
        <v>17</v>
      </c>
      <c r="C65" s="31" t="s">
        <v>66</v>
      </c>
      <c r="D65" s="31" t="s">
        <v>156</v>
      </c>
      <c r="E65" s="31" t="s">
        <v>174</v>
      </c>
      <c r="F65" s="5">
        <v>138</v>
      </c>
      <c r="G65" s="5">
        <v>114</v>
      </c>
      <c r="H65" s="33">
        <f t="shared" si="1"/>
        <v>1.2105263157894737</v>
      </c>
      <c r="I65" s="14">
        <v>13</v>
      </c>
      <c r="K65" s="10"/>
      <c r="L65" s="10"/>
      <c r="N65" s="5"/>
      <c r="O65" s="5"/>
    </row>
    <row r="66" spans="1:15" ht="13.8" x14ac:dyDescent="0.25">
      <c r="A66" s="12">
        <v>14</v>
      </c>
      <c r="B66" s="7" t="s">
        <v>15</v>
      </c>
      <c r="C66" s="31" t="s">
        <v>69</v>
      </c>
      <c r="D66" s="31" t="s">
        <v>157</v>
      </c>
      <c r="E66" s="31" t="s">
        <v>175</v>
      </c>
      <c r="F66" s="5">
        <v>125</v>
      </c>
      <c r="G66" s="5">
        <v>115</v>
      </c>
      <c r="H66" s="33">
        <f t="shared" si="1"/>
        <v>1.0869565217391304</v>
      </c>
      <c r="I66" s="14">
        <v>14</v>
      </c>
      <c r="K66" s="10"/>
      <c r="L66" s="10"/>
      <c r="N66" s="5"/>
      <c r="O66" s="5"/>
    </row>
    <row r="67" spans="1:15" ht="13.8" x14ac:dyDescent="0.25">
      <c r="A67" s="12">
        <v>15</v>
      </c>
      <c r="B67" s="7" t="s">
        <v>13</v>
      </c>
      <c r="C67" s="31" t="s">
        <v>67</v>
      </c>
      <c r="D67" s="31" t="s">
        <v>158</v>
      </c>
      <c r="E67" s="31" t="s">
        <v>176</v>
      </c>
      <c r="F67" s="5">
        <v>126</v>
      </c>
      <c r="G67" s="5">
        <v>121</v>
      </c>
      <c r="H67" s="33">
        <f t="shared" si="1"/>
        <v>1.0413223140495869</v>
      </c>
      <c r="I67" s="14">
        <v>15</v>
      </c>
      <c r="K67" s="10"/>
      <c r="L67" s="10"/>
      <c r="N67" s="5"/>
      <c r="O67" s="5"/>
    </row>
    <row r="68" spans="1:15" ht="13.8" x14ac:dyDescent="0.25">
      <c r="A68" s="12">
        <v>16</v>
      </c>
      <c r="B68" s="7" t="s">
        <v>11</v>
      </c>
      <c r="C68" s="31" t="s">
        <v>68</v>
      </c>
      <c r="D68" s="31" t="s">
        <v>159</v>
      </c>
      <c r="E68" s="31" t="s">
        <v>177</v>
      </c>
      <c r="F68" s="5">
        <v>127</v>
      </c>
      <c r="G68" s="5">
        <v>121</v>
      </c>
      <c r="H68" s="33">
        <f t="shared" si="1"/>
        <v>1.0495867768595042</v>
      </c>
      <c r="I68" s="14">
        <v>16</v>
      </c>
      <c r="K68" s="10"/>
      <c r="L68" s="10"/>
      <c r="N68" s="5"/>
      <c r="O68" s="5"/>
    </row>
    <row r="69" spans="1:15" ht="13.8" x14ac:dyDescent="0.25">
      <c r="A69" s="12">
        <v>17</v>
      </c>
      <c r="B69" s="7" t="s">
        <v>65</v>
      </c>
      <c r="C69" s="31" t="s">
        <v>64</v>
      </c>
      <c r="D69" s="31" t="s">
        <v>160</v>
      </c>
      <c r="E69" s="31" t="s">
        <v>178</v>
      </c>
      <c r="F69" s="5">
        <v>134</v>
      </c>
      <c r="G69" s="5">
        <v>141</v>
      </c>
      <c r="H69" s="33">
        <f t="shared" si="1"/>
        <v>0.95035460992907805</v>
      </c>
      <c r="I69" s="14">
        <v>17</v>
      </c>
      <c r="K69" s="10"/>
      <c r="L69" s="10"/>
      <c r="N69" s="5"/>
      <c r="O69" s="5"/>
    </row>
    <row r="70" spans="1:15" ht="13.8" x14ac:dyDescent="0.25">
      <c r="A70" s="12">
        <v>18</v>
      </c>
      <c r="B70" s="7" t="s">
        <v>62</v>
      </c>
      <c r="C70" s="31" t="s">
        <v>63</v>
      </c>
      <c r="D70" s="31" t="s">
        <v>161</v>
      </c>
      <c r="E70" s="31" t="s">
        <v>179</v>
      </c>
      <c r="F70" s="5">
        <v>139</v>
      </c>
      <c r="G70" s="5">
        <v>130</v>
      </c>
      <c r="H70" s="33">
        <f t="shared" si="1"/>
        <v>1.0692307692307692</v>
      </c>
      <c r="I70" s="14">
        <v>18</v>
      </c>
      <c r="K70" s="10"/>
      <c r="L70" s="10"/>
      <c r="N70" s="5"/>
      <c r="O70" s="5"/>
    </row>
    <row r="71" spans="1:15" x14ac:dyDescent="0.25">
      <c r="E71" s="25" t="s">
        <v>141</v>
      </c>
      <c r="F71" s="10">
        <f>SUM(F54:F70)</f>
        <v>1819</v>
      </c>
      <c r="G71" s="10">
        <f>SUM(G53:G70)</f>
        <v>1777</v>
      </c>
      <c r="H71" s="10"/>
      <c r="M71" s="15"/>
    </row>
    <row r="72" spans="1:15" x14ac:dyDescent="0.25">
      <c r="E72" s="25" t="s">
        <v>53</v>
      </c>
      <c r="F72" s="39">
        <f>AVERAGE(F54:F70)</f>
        <v>107</v>
      </c>
      <c r="G72" s="39">
        <f>AVERAGE(G53:G70)</f>
        <v>98.722222222222229</v>
      </c>
      <c r="H72" s="26">
        <f>AVERAGE(H54:H70)</f>
        <v>1.1740098838361803</v>
      </c>
      <c r="J72" s="9"/>
      <c r="K72" s="9"/>
      <c r="L72" s="9"/>
      <c r="M72" s="9"/>
    </row>
    <row r="74" spans="1:15" x14ac:dyDescent="0.25">
      <c r="B74" s="5" t="s">
        <v>58</v>
      </c>
      <c r="C74" s="9">
        <v>24.89</v>
      </c>
      <c r="F74" s="4"/>
    </row>
    <row r="75" spans="1:15" x14ac:dyDescent="0.25">
      <c r="B75" s="28" t="s">
        <v>142</v>
      </c>
      <c r="C75" s="9">
        <v>26.8</v>
      </c>
      <c r="F75" s="4"/>
    </row>
    <row r="76" spans="1:15" x14ac:dyDescent="0.25">
      <c r="C76" s="9">
        <v>31.43</v>
      </c>
      <c r="F76" s="16"/>
    </row>
    <row r="77" spans="1:15" x14ac:dyDescent="0.25">
      <c r="C77" s="9">
        <v>28.71</v>
      </c>
      <c r="F77" s="16"/>
    </row>
    <row r="78" spans="1:15" x14ac:dyDescent="0.25">
      <c r="C78" s="9">
        <v>24.36</v>
      </c>
    </row>
    <row r="79" spans="1:15" x14ac:dyDescent="0.25">
      <c r="C79" s="9">
        <v>213.82</v>
      </c>
    </row>
    <row r="80" spans="1:15" x14ac:dyDescent="0.25">
      <c r="C80" s="9">
        <v>27.08</v>
      </c>
    </row>
    <row r="81" spans="2:14" x14ac:dyDescent="0.25">
      <c r="C81" s="9">
        <v>39.19</v>
      </c>
    </row>
    <row r="82" spans="2:14" x14ac:dyDescent="0.25">
      <c r="C82" s="9">
        <v>18.53</v>
      </c>
    </row>
    <row r="83" spans="2:14" x14ac:dyDescent="0.25">
      <c r="C83" s="9">
        <v>378.77</v>
      </c>
    </row>
    <row r="84" spans="2:14" x14ac:dyDescent="0.25">
      <c r="C84" s="9">
        <v>77.86</v>
      </c>
    </row>
    <row r="85" spans="2:14" x14ac:dyDescent="0.25">
      <c r="C85" s="9">
        <v>642.01</v>
      </c>
    </row>
    <row r="86" spans="2:14" x14ac:dyDescent="0.25">
      <c r="C86" s="27">
        <v>40.51</v>
      </c>
      <c r="D86" s="9">
        <f>SUM(C74:C86)</f>
        <v>1573.9599999999998</v>
      </c>
    </row>
    <row r="87" spans="2:14" x14ac:dyDescent="0.25">
      <c r="B87" s="5" t="s">
        <v>86</v>
      </c>
      <c r="D87" s="9">
        <v>88.83</v>
      </c>
    </row>
    <row r="88" spans="2:14" x14ac:dyDescent="0.25">
      <c r="B88" s="5" t="s">
        <v>180</v>
      </c>
      <c r="D88" s="9">
        <v>50.06</v>
      </c>
    </row>
    <row r="89" spans="2:14" x14ac:dyDescent="0.25">
      <c r="B89" s="5" t="s">
        <v>87</v>
      </c>
      <c r="D89" s="9">
        <v>52.95</v>
      </c>
    </row>
    <row r="90" spans="2:14" x14ac:dyDescent="0.25">
      <c r="B90" s="5" t="s">
        <v>61</v>
      </c>
      <c r="D90" s="11">
        <f>SUM(D86:D89)</f>
        <v>1765.7999999999997</v>
      </c>
    </row>
    <row r="91" spans="2:14" x14ac:dyDescent="0.25">
      <c r="B91" s="5" t="s">
        <v>143</v>
      </c>
      <c r="D91" s="9">
        <v>1737.96</v>
      </c>
    </row>
    <row r="93" spans="2:14" ht="14.4" x14ac:dyDescent="0.3">
      <c r="B93" s="42" t="s">
        <v>84</v>
      </c>
      <c r="M93" s="4"/>
    </row>
    <row r="94" spans="2:14" x14ac:dyDescent="0.25">
      <c r="B94" s="5" t="s">
        <v>52</v>
      </c>
      <c r="I94" s="24"/>
      <c r="N94" s="33"/>
    </row>
    <row r="95" spans="2:14" ht="13.8" x14ac:dyDescent="0.3">
      <c r="B95" s="5" t="s">
        <v>85</v>
      </c>
    </row>
    <row r="97" spans="1:9" ht="13.8" thickBot="1" x14ac:dyDescent="0.3">
      <c r="A97" s="43"/>
      <c r="B97" s="43"/>
      <c r="C97" s="43"/>
      <c r="D97" s="43"/>
      <c r="E97" s="43"/>
      <c r="F97" s="43"/>
      <c r="G97" s="43"/>
      <c r="H97" s="43"/>
      <c r="I97" s="43"/>
    </row>
    <row r="98" spans="1:9" x14ac:dyDescent="0.25">
      <c r="A98" s="45"/>
      <c r="B98" s="45"/>
      <c r="C98" s="45"/>
      <c r="D98" s="45"/>
      <c r="E98" s="45"/>
      <c r="F98" s="45"/>
      <c r="G98" s="45"/>
      <c r="H98" s="45"/>
      <c r="I98" s="45"/>
    </row>
    <row r="100" spans="1:9" ht="13.8" x14ac:dyDescent="0.25">
      <c r="B100" s="41" t="s">
        <v>181</v>
      </c>
      <c r="C100" s="2"/>
    </row>
    <row r="101" spans="1:9" x14ac:dyDescent="0.25">
      <c r="B101" s="40" t="s">
        <v>182</v>
      </c>
    </row>
    <row r="102" spans="1:9" x14ac:dyDescent="0.25">
      <c r="B102" s="5" t="s">
        <v>184</v>
      </c>
    </row>
    <row r="103" spans="1:9" x14ac:dyDescent="0.25">
      <c r="B103" s="5" t="s">
        <v>183</v>
      </c>
    </row>
  </sheetData>
  <sortState xmlns:xlrd2="http://schemas.microsoft.com/office/spreadsheetml/2017/richdata2" ref="A3:H25">
    <sortCondition descending="1" ref="A3:A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2023-01-04T14:29:46Z</dcterms:created>
  <dcterms:modified xsi:type="dcterms:W3CDTF">2023-04-01T11:57:49Z</dcterms:modified>
</cp:coreProperties>
</file>